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64f49c3424fe7d/Data analysis/Modulo1/"/>
    </mc:Choice>
  </mc:AlternateContent>
  <xr:revisionPtr revIDLastSave="416" documentId="13_ncr:1_{D754642E-E684-4F4D-953B-1821B0424A6E}" xr6:coauthVersionLast="47" xr6:coauthVersionMax="47" xr10:uidLastSave="{0C243D1F-EEE6-4232-A507-06BD9DF9AAFD}"/>
  <bookViews>
    <workbookView xWindow="-120" yWindow="-120" windowWidth="29040" windowHeight="15840" tabRatio="907" xr2:uid="{00000000-000D-0000-FFFF-FFFF00000000}"/>
  </bookViews>
  <sheets>
    <sheet name="Chart1" sheetId="9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B12" i="8"/>
  <c r="C12" i="8"/>
  <c r="C11" i="8"/>
  <c r="B11" i="8"/>
  <c r="B7" i="8"/>
  <c r="C6" i="8"/>
  <c r="B6" i="8"/>
  <c r="C5" i="8"/>
  <c r="B5" i="8"/>
  <c r="C4" i="8"/>
  <c r="B4" i="8"/>
  <c r="K10" i="8"/>
  <c r="K9" i="8"/>
  <c r="J10" i="8"/>
  <c r="J9" i="8"/>
  <c r="K2" i="8"/>
  <c r="K3" i="8"/>
  <c r="J3" i="8"/>
  <c r="J2" i="8"/>
  <c r="G10" i="8"/>
  <c r="F10" i="8"/>
  <c r="F9" i="8"/>
  <c r="G9" i="8"/>
  <c r="G2" i="8"/>
  <c r="G3" i="8"/>
  <c r="F3" i="8"/>
  <c r="F2" i="8"/>
  <c r="B10" i="8"/>
  <c r="C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E6" i="5" s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9" i="1"/>
  <c r="O566" i="1"/>
  <c r="O1079" i="1"/>
  <c r="O699" i="1"/>
  <c r="O751" i="1"/>
  <c r="O3321" i="1"/>
  <c r="O420" i="1"/>
  <c r="O594" i="1"/>
  <c r="O1522" i="1"/>
  <c r="O431" i="1"/>
  <c r="O484" i="1"/>
  <c r="O579" i="1"/>
  <c r="O433" i="1"/>
  <c r="O461" i="1"/>
  <c r="O621" i="1"/>
  <c r="O2028" i="1"/>
  <c r="O740" i="1"/>
  <c r="O1562" i="1"/>
  <c r="O449" i="1"/>
  <c r="O939" i="1"/>
  <c r="O1981" i="1"/>
  <c r="O482" i="1"/>
  <c r="O722" i="1"/>
  <c r="O560" i="1"/>
  <c r="O980" i="1"/>
  <c r="O924" i="1"/>
  <c r="O414" i="1"/>
  <c r="O2290" i="1"/>
  <c r="O597" i="1"/>
  <c r="O784" i="1"/>
  <c r="O1162" i="1"/>
  <c r="O2362" i="1"/>
  <c r="O1181" i="1"/>
  <c r="O1427" i="1"/>
  <c r="O528" i="1"/>
  <c r="O472" i="1"/>
  <c r="O799" i="1"/>
  <c r="O1899" i="1"/>
  <c r="O479" i="1"/>
  <c r="O828" i="1"/>
  <c r="O867" i="1"/>
  <c r="O575" i="1"/>
  <c r="O3599" i="1"/>
  <c r="O452" i="1"/>
  <c r="O474" i="1"/>
  <c r="O628" i="1"/>
  <c r="O1177" i="1"/>
  <c r="O529" i="1"/>
  <c r="O499" i="1"/>
  <c r="O1062" i="1"/>
  <c r="O427" i="1"/>
  <c r="O1405" i="1"/>
  <c r="O561" i="1"/>
  <c r="O2306" i="1"/>
  <c r="O2438" i="1"/>
  <c r="O2387" i="1"/>
  <c r="O2934" i="1"/>
  <c r="O1414" i="1"/>
  <c r="O498" i="1"/>
  <c r="O492" i="1"/>
  <c r="O1602" i="1"/>
  <c r="O623" i="1"/>
  <c r="O525" i="1"/>
  <c r="O2363" i="1"/>
  <c r="O2129" i="1"/>
  <c r="O520" i="1"/>
  <c r="O453" i="1"/>
  <c r="O655" i="1"/>
  <c r="O1463" i="1"/>
  <c r="O1935" i="1"/>
  <c r="O3226" i="1"/>
  <c r="O1675" i="1"/>
  <c r="O2151" i="1"/>
  <c r="O1032" i="1"/>
  <c r="O821" i="1"/>
  <c r="O987" i="1"/>
  <c r="O1355" i="1"/>
  <c r="O2401" i="1"/>
  <c r="O577" i="1"/>
  <c r="O2638" i="1"/>
  <c r="O614" i="1"/>
  <c r="O425" i="1"/>
  <c r="O1773" i="1"/>
  <c r="O725" i="1"/>
  <c r="O1212" i="1"/>
  <c r="O436" i="1"/>
  <c r="O2486" i="1"/>
  <c r="O2344" i="1"/>
  <c r="O1757" i="1"/>
  <c r="O854" i="1"/>
  <c r="O1541" i="1"/>
  <c r="O688" i="1"/>
  <c r="O1327" i="1"/>
  <c r="O451" i="1"/>
  <c r="O598" i="1"/>
  <c r="O503" i="1"/>
  <c r="O416" i="1"/>
  <c r="O881" i="1"/>
  <c r="O434" i="1"/>
  <c r="O2496" i="1"/>
  <c r="O2019" i="1"/>
  <c r="O616" i="1"/>
  <c r="O824" i="1"/>
  <c r="O1823" i="1"/>
  <c r="O912" i="1"/>
  <c r="O830" i="1"/>
  <c r="O700" i="1"/>
  <c r="O887" i="1"/>
  <c r="O704" i="1"/>
  <c r="O1785" i="1"/>
  <c r="O1050" i="1"/>
  <c r="O718" i="1"/>
  <c r="O798" i="1"/>
  <c r="O1962" i="1"/>
  <c r="O666" i="1"/>
  <c r="O1736" i="1"/>
  <c r="O1252" i="1"/>
  <c r="O1730" i="1"/>
  <c r="O1269" i="1"/>
  <c r="O864" i="1"/>
  <c r="O1760" i="1"/>
  <c r="O1492" i="1"/>
  <c r="O512" i="1"/>
  <c r="O599" i="1"/>
  <c r="O2025" i="1"/>
  <c r="O1236" i="1"/>
  <c r="O946" i="1"/>
  <c r="O833" i="1"/>
  <c r="O1051" i="1"/>
  <c r="O1625" i="1"/>
  <c r="O1054" i="1"/>
  <c r="O1407" i="1"/>
  <c r="O462" i="1"/>
  <c r="O539" i="1"/>
  <c r="O1572" i="1"/>
  <c r="O801" i="1"/>
  <c r="O2834" i="1"/>
  <c r="O1627" i="1"/>
  <c r="O663" i="1"/>
  <c r="O2172" i="1"/>
  <c r="O820" i="1"/>
  <c r="O763" i="1"/>
  <c r="O693" i="1"/>
  <c r="O605" i="1"/>
  <c r="O476" i="1"/>
  <c r="O2135" i="1"/>
  <c r="O1060" i="1"/>
  <c r="O1605" i="1"/>
  <c r="O2312" i="1"/>
  <c r="O787" i="1"/>
  <c r="O1843" i="1"/>
  <c r="O442" i="1"/>
  <c r="O1093" i="1"/>
  <c r="O687" i="1"/>
  <c r="O1047" i="1"/>
  <c r="O705" i="1"/>
  <c r="O817" i="1"/>
  <c r="O468" i="1"/>
  <c r="O782" i="1"/>
  <c r="O1587" i="1"/>
  <c r="O1719" i="1"/>
  <c r="O701" i="1"/>
  <c r="O519" i="1"/>
  <c r="O714" i="1"/>
  <c r="O2192" i="1"/>
  <c r="O1877" i="1"/>
  <c r="O3084" i="1"/>
  <c r="O459" i="1"/>
  <c r="O851" i="1"/>
  <c r="O841" i="1"/>
  <c r="O562" i="1"/>
  <c r="O2383" i="1"/>
  <c r="O2631" i="1"/>
  <c r="O2774" i="1"/>
  <c r="O610" i="1"/>
  <c r="O1710" i="1"/>
  <c r="O1938" i="1"/>
  <c r="O582" i="1"/>
  <c r="O794" i="1"/>
  <c r="O2588" i="1"/>
  <c r="O559" i="1"/>
  <c r="O1059" i="1"/>
  <c r="O417" i="1"/>
  <c r="O872" i="1"/>
  <c r="O2760" i="1"/>
  <c r="O1101" i="1"/>
  <c r="O418" i="1"/>
  <c r="O1333" i="1"/>
  <c r="O1216" i="1"/>
  <c r="O1677" i="1"/>
  <c r="O415" i="1"/>
  <c r="O2351" i="1"/>
  <c r="O428" i="1"/>
  <c r="O1159" i="1"/>
  <c r="O661" i="1"/>
  <c r="O595" i="1"/>
  <c r="O1326" i="1"/>
  <c r="O967" i="1"/>
  <c r="O793" i="1"/>
  <c r="O810" i="1"/>
  <c r="O2303" i="1"/>
  <c r="O455" i="1"/>
  <c r="O835" i="1"/>
  <c r="O511" i="1"/>
  <c r="O761" i="1"/>
  <c r="O1044" i="1"/>
  <c r="O2051" i="1"/>
  <c r="O2812" i="1"/>
  <c r="O1590" i="1"/>
  <c r="O2700" i="1"/>
  <c r="O1830" i="1"/>
  <c r="O852" i="1"/>
  <c r="O1717" i="1"/>
  <c r="O1655" i="1"/>
  <c r="O1145" i="1"/>
  <c r="O1579" i="1"/>
  <c r="O556" i="1"/>
  <c r="O1970" i="1"/>
  <c r="O1027" i="1"/>
  <c r="O1954" i="1"/>
  <c r="O683" i="1"/>
  <c r="O952" i="1"/>
  <c r="O1197" i="1"/>
  <c r="O630" i="1"/>
  <c r="O1220" i="1"/>
  <c r="O1321" i="1"/>
  <c r="O1041" i="1"/>
  <c r="O1338" i="1"/>
  <c r="O567" i="1"/>
  <c r="O965" i="1"/>
  <c r="O834" i="1"/>
  <c r="O576" i="1"/>
  <c r="O1996" i="1"/>
  <c r="O1241" i="1"/>
  <c r="O2926" i="1"/>
  <c r="O1038" i="1"/>
  <c r="O1558" i="1"/>
  <c r="O611" i="1"/>
  <c r="O1297" i="1"/>
  <c r="O783" i="1"/>
  <c r="O1068" i="1"/>
  <c r="O959" i="1"/>
  <c r="O1441" i="1"/>
  <c r="O1784" i="1"/>
  <c r="O1339" i="1"/>
  <c r="O639" i="1"/>
  <c r="O1372" i="1"/>
  <c r="O1985" i="1"/>
  <c r="O843" i="1"/>
  <c r="O1597" i="1"/>
  <c r="O2330" i="1"/>
  <c r="O3232" i="1"/>
  <c r="O2291" i="1"/>
  <c r="O1743" i="1"/>
  <c r="O1394" i="1"/>
  <c r="O940" i="1"/>
  <c r="O2264" i="1"/>
  <c r="O1345" i="1"/>
  <c r="O1809" i="1"/>
  <c r="O1150" i="1"/>
  <c r="O1151" i="1"/>
  <c r="O1539" i="1"/>
  <c r="O432" i="1"/>
  <c r="O1787" i="1"/>
  <c r="O1266" i="1"/>
  <c r="O550" i="1"/>
  <c r="O1069" i="1"/>
  <c r="O966" i="1"/>
  <c r="O755" i="1"/>
  <c r="O1164" i="1"/>
  <c r="O896" i="1"/>
  <c r="O2241" i="1"/>
  <c r="O443" i="1"/>
  <c r="O2831" i="1"/>
  <c r="O2735" i="1"/>
  <c r="O1003" i="1"/>
  <c r="O3392" i="1"/>
  <c r="O1699" i="1"/>
  <c r="O1360" i="1"/>
  <c r="O1617" i="1"/>
  <c r="O1152" i="1"/>
  <c r="O478" i="1"/>
  <c r="O1868" i="1"/>
  <c r="O1978" i="1"/>
  <c r="O1403" i="1"/>
  <c r="O608" i="1"/>
  <c r="O613" i="1"/>
  <c r="O758" i="1"/>
  <c r="O3267" i="1"/>
  <c r="O2207" i="1"/>
  <c r="O1363" i="1"/>
  <c r="O544" i="1"/>
  <c r="O2664" i="1"/>
  <c r="O859" i="1"/>
  <c r="O971" i="1"/>
  <c r="O1033" i="1"/>
  <c r="O531" i="1"/>
  <c r="O1189" i="1"/>
  <c r="O2045" i="1"/>
  <c r="O2509" i="1"/>
  <c r="O2976" i="1"/>
  <c r="O1840" i="1"/>
  <c r="O1462" i="1"/>
  <c r="O524" i="1"/>
  <c r="O1313" i="1"/>
  <c r="O1230" i="1"/>
  <c r="O1529" i="1"/>
  <c r="O1358" i="1"/>
  <c r="O1483" i="1"/>
  <c r="O857" i="1"/>
  <c r="O877" i="1"/>
  <c r="O1503" i="1"/>
  <c r="O842" i="1"/>
  <c r="O1732" i="1"/>
  <c r="O1122" i="1"/>
  <c r="O643" i="1"/>
  <c r="O748" i="1"/>
  <c r="O1428" i="1"/>
  <c r="O1301" i="1"/>
  <c r="O667" i="1"/>
  <c r="O1537" i="1"/>
  <c r="O518" i="1"/>
  <c r="O457" i="1"/>
  <c r="O1049" i="1"/>
  <c r="O1227" i="1"/>
  <c r="O1524" i="1"/>
  <c r="O1244" i="1"/>
  <c r="O742" i="1"/>
  <c r="O1307" i="1"/>
  <c r="O926" i="1"/>
  <c r="O1687" i="1"/>
  <c r="O3016" i="1"/>
  <c r="O1089" i="1"/>
  <c r="O2669" i="1"/>
  <c r="O1533" i="1"/>
  <c r="O1043" i="1"/>
  <c r="O1556" i="1"/>
  <c r="O668" i="1"/>
  <c r="O569" i="1"/>
  <c r="O602" i="1"/>
  <c r="O1097" i="1"/>
  <c r="O3452" i="1"/>
  <c r="O739" i="1"/>
  <c r="O440" i="1"/>
  <c r="O1317" i="1"/>
  <c r="O2837" i="1"/>
  <c r="O586" i="1"/>
  <c r="O2095" i="1"/>
  <c r="O1595" i="1"/>
  <c r="O2962" i="1"/>
  <c r="O1593" i="1"/>
  <c r="O1065" i="1"/>
  <c r="O733" i="1"/>
  <c r="O497" i="1"/>
  <c r="O695" i="1"/>
  <c r="O1138" i="1"/>
  <c r="O624" i="1"/>
  <c r="O871" i="1"/>
  <c r="O1356" i="1"/>
  <c r="O2124" i="1"/>
  <c r="O963" i="1"/>
  <c r="O1649" i="1"/>
  <c r="O2788" i="1"/>
  <c r="O911" i="1"/>
  <c r="O634" i="1"/>
  <c r="O2236" i="1"/>
  <c r="O901" i="1"/>
  <c r="O855" i="1"/>
  <c r="O1929" i="1"/>
  <c r="O646" i="1"/>
  <c r="O1081" i="1"/>
  <c r="O979" i="1"/>
  <c r="O2321" i="1"/>
  <c r="O1411" i="1"/>
  <c r="O1621" i="1"/>
  <c r="O2037" i="1"/>
  <c r="O2681" i="1"/>
  <c r="O1657" i="1"/>
  <c r="O1409" i="1"/>
  <c r="O1497" i="1"/>
  <c r="O1997" i="1"/>
  <c r="O1137" i="1"/>
  <c r="O1344" i="1"/>
  <c r="O1194" i="1"/>
  <c r="O1328" i="1"/>
  <c r="O1450" i="1"/>
  <c r="O637" i="1"/>
  <c r="O618" i="1"/>
  <c r="O571" i="1"/>
  <c r="O937" i="1"/>
  <c r="O2411" i="1"/>
  <c r="O759" i="1"/>
  <c r="O507" i="1"/>
  <c r="O505" i="1"/>
  <c r="O2017" i="1"/>
  <c r="O910" i="1"/>
  <c r="O572" i="1"/>
  <c r="O1312" i="1"/>
  <c r="O648" i="1"/>
  <c r="O1253" i="1"/>
  <c r="O636" i="1"/>
  <c r="O1337" i="1"/>
  <c r="O1924" i="1"/>
  <c r="O1310" i="1"/>
  <c r="O1412" i="1"/>
  <c r="O735" i="1"/>
  <c r="O1143" i="1"/>
  <c r="O767" i="1"/>
  <c r="O675" i="1"/>
  <c r="O895" i="1"/>
  <c r="O1228" i="1"/>
  <c r="O717" i="1"/>
  <c r="O886" i="1"/>
  <c r="O487" i="1"/>
  <c r="O446" i="1"/>
  <c r="O773" i="1"/>
  <c r="O934" i="1"/>
  <c r="O1067" i="1"/>
  <c r="O412" i="1"/>
  <c r="O2064" i="1"/>
  <c r="O1299" i="1"/>
  <c r="O2242" i="1"/>
  <c r="O2159" i="1"/>
  <c r="O844" i="1"/>
  <c r="O1111" i="1"/>
  <c r="O2508" i="1"/>
  <c r="O2080" i="1"/>
  <c r="O816" i="1"/>
  <c r="O930" i="1"/>
  <c r="O1421" i="1"/>
  <c r="O694" i="1"/>
  <c r="O2007" i="1"/>
  <c r="O1435" i="1"/>
  <c r="O1436" i="1"/>
  <c r="O1000" i="1"/>
  <c r="O1123" i="1"/>
  <c r="O1936" i="1"/>
  <c r="O813" i="1"/>
  <c r="O1155" i="1"/>
  <c r="O1638" i="1"/>
  <c r="O747" i="1"/>
  <c r="O1987" i="1"/>
  <c r="O1944" i="1"/>
  <c r="O2222" i="1"/>
  <c r="O1792" i="1"/>
  <c r="O1298" i="1"/>
  <c r="O1647" i="1"/>
  <c r="O1469" i="1"/>
  <c r="O724" i="1"/>
  <c r="O501" i="1"/>
  <c r="O1458" i="1"/>
  <c r="O944" i="1"/>
  <c r="O620" i="1"/>
  <c r="O1833" i="1"/>
  <c r="O1072" i="1"/>
  <c r="O1015" i="1"/>
  <c r="O836" i="1"/>
  <c r="O1860" i="1"/>
  <c r="O883" i="1"/>
  <c r="O1880" i="1"/>
  <c r="O2238" i="1"/>
  <c r="O1452" i="1"/>
  <c r="O1115" i="1"/>
  <c r="O1176" i="1"/>
  <c r="O1438" i="1"/>
  <c r="O719" i="1"/>
  <c r="O1846" i="1"/>
  <c r="O1362" i="1"/>
  <c r="O780" i="1"/>
  <c r="O982" i="1"/>
  <c r="O2643" i="1"/>
  <c r="O1871" i="1"/>
  <c r="O978" i="1"/>
  <c r="O1300" i="1"/>
  <c r="O1026" i="1"/>
  <c r="O908" i="1"/>
  <c r="O1446" i="1"/>
  <c r="O1410" i="1"/>
  <c r="O473" i="1"/>
  <c r="O2951" i="1"/>
  <c r="O1058" i="1"/>
  <c r="O1606" i="1"/>
  <c r="O1919" i="1"/>
  <c r="O1697" i="1"/>
  <c r="O3002" i="1"/>
  <c r="O1378" i="1"/>
  <c r="O838" i="1"/>
  <c r="O649" i="1"/>
  <c r="O2072" i="1"/>
  <c r="O2783" i="1"/>
  <c r="O1931" i="1"/>
  <c r="O2361" i="1"/>
  <c r="O527" i="1"/>
  <c r="O869" i="1"/>
  <c r="O1459" i="1"/>
  <c r="O3058" i="1"/>
  <c r="O1723" i="1"/>
  <c r="O1536" i="1"/>
  <c r="O1690" i="1"/>
  <c r="O933" i="1"/>
  <c r="O601" i="1"/>
  <c r="O1070" i="1"/>
  <c r="O1126" i="1"/>
  <c r="O677" i="1"/>
  <c r="O647" i="1"/>
  <c r="O746" i="1"/>
  <c r="O1530" i="1"/>
  <c r="O1200" i="1"/>
  <c r="O2126" i="1"/>
  <c r="O458" i="1"/>
  <c r="O985" i="1"/>
  <c r="O922" i="1"/>
  <c r="O1498" i="1"/>
  <c r="O2415" i="1"/>
  <c r="O627" i="1"/>
  <c r="O1144" i="1"/>
  <c r="O1906" i="1"/>
  <c r="O1007" i="1"/>
  <c r="O853" i="1"/>
  <c r="O1941" i="1"/>
  <c r="O2767" i="1"/>
  <c r="O1016" i="1"/>
  <c r="O580" i="1"/>
  <c r="O585" i="1"/>
  <c r="O1322" i="1"/>
  <c r="O578" i="1"/>
  <c r="O3563" i="1"/>
  <c r="O1798" i="1"/>
  <c r="O709" i="1"/>
  <c r="O493" i="1"/>
  <c r="O1848" i="1"/>
  <c r="O669" i="1"/>
  <c r="O1400" i="1"/>
  <c r="O2467" i="1"/>
  <c r="O3405" i="1"/>
  <c r="O1336" i="1"/>
  <c r="O2589" i="1"/>
  <c r="O1053" i="1"/>
  <c r="O860" i="1"/>
  <c r="O422" i="1"/>
  <c r="O1704" i="1"/>
  <c r="O1790" i="1"/>
  <c r="O3315" i="1"/>
  <c r="O845" i="1"/>
  <c r="O1239" i="1"/>
  <c r="O3440" i="1"/>
  <c r="O494" i="1"/>
  <c r="O1234" i="1"/>
  <c r="O2191" i="1"/>
  <c r="O3738" i="1"/>
  <c r="O900" i="1"/>
  <c r="O1664" i="1"/>
  <c r="O1857" i="1"/>
  <c r="O1678" i="1"/>
  <c r="O606" i="1"/>
  <c r="O1374" i="1"/>
  <c r="O745" i="1"/>
  <c r="O898" i="1"/>
  <c r="O1770" i="1"/>
  <c r="O2435" i="1"/>
  <c r="O1048" i="1"/>
  <c r="O1850" i="1"/>
  <c r="O1553" i="1"/>
  <c r="O989" i="1"/>
  <c r="O644" i="1"/>
  <c r="O1600" i="1"/>
  <c r="O1679" i="1"/>
  <c r="O2301" i="1"/>
  <c r="O509" i="1"/>
  <c r="O563" i="1"/>
  <c r="O1203" i="1"/>
  <c r="O1804" i="1"/>
  <c r="O470" i="1"/>
  <c r="O1433" i="1"/>
  <c r="O951" i="1"/>
  <c r="O1172" i="1"/>
  <c r="O1882" i="1"/>
  <c r="O2091" i="1"/>
  <c r="O1915" i="1"/>
  <c r="O1383" i="1"/>
  <c r="O990" i="1"/>
  <c r="O2065" i="1"/>
  <c r="O1251" i="1"/>
  <c r="O2470" i="1"/>
  <c r="O1369" i="1"/>
  <c r="O1401" i="1"/>
  <c r="O1494" i="1"/>
  <c r="O2115" i="1"/>
  <c r="O1841" i="1"/>
  <c r="O1934" i="1"/>
  <c r="O1198" i="1"/>
  <c r="O1963" i="1"/>
  <c r="O1235" i="1"/>
  <c r="O441" i="1"/>
  <c r="O905" i="1"/>
  <c r="O1148" i="1"/>
  <c r="O2327" i="1"/>
  <c r="O3241" i="1"/>
  <c r="O2169" i="1"/>
  <c r="O764" i="1"/>
  <c r="O2069" i="1"/>
  <c r="O754" i="1"/>
  <c r="O1821" i="1"/>
  <c r="O2326" i="1"/>
  <c r="O914" i="1"/>
  <c r="O907" i="1"/>
  <c r="O426" i="1"/>
  <c r="O2047" i="1"/>
  <c r="O2254" i="1"/>
  <c r="O533" i="1"/>
  <c r="O1682" i="1"/>
  <c r="O1009" i="1"/>
  <c r="O437" i="1"/>
  <c r="O964" i="1"/>
  <c r="O2826" i="1"/>
  <c r="O1381" i="1"/>
  <c r="O2044" i="1"/>
  <c r="O1610" i="1"/>
  <c r="O2719" i="1"/>
  <c r="O553" i="1"/>
  <c r="O2911" i="1"/>
  <c r="O1120" i="1"/>
  <c r="O2054" i="1"/>
  <c r="O622" i="1"/>
  <c r="O1030" i="1"/>
  <c r="O1545" i="1"/>
  <c r="O2904" i="1"/>
  <c r="O2114" i="1"/>
  <c r="O1129" i="1"/>
  <c r="O921" i="1"/>
  <c r="O1928" i="1"/>
  <c r="O447" i="1"/>
  <c r="O712" i="1"/>
  <c r="O423" i="1"/>
  <c r="O3517" i="1"/>
  <c r="O1816" i="1"/>
  <c r="O1314" i="1"/>
  <c r="O1474" i="1"/>
  <c r="O2121" i="1"/>
  <c r="O1211" i="1"/>
  <c r="O2544" i="1"/>
  <c r="O2866" i="1"/>
  <c r="O2642" i="1"/>
  <c r="O805" i="1"/>
  <c r="O721" i="1"/>
  <c r="O489" i="1"/>
  <c r="O1616" i="1"/>
  <c r="O1668" i="1"/>
  <c r="O1776" i="1"/>
  <c r="O2265" i="1"/>
  <c r="O2109" i="1"/>
  <c r="O977" i="1"/>
  <c r="O1095" i="1"/>
  <c r="O840" i="1"/>
  <c r="O2315" i="1"/>
  <c r="O776" i="1"/>
  <c r="O2909" i="1"/>
  <c r="O1528" i="1"/>
  <c r="O945" i="1"/>
  <c r="O2891" i="1"/>
  <c r="O2535" i="1"/>
  <c r="O2227" i="1"/>
  <c r="O3505" i="1"/>
  <c r="O1448" i="1"/>
  <c r="O981" i="1"/>
  <c r="O1167" i="1"/>
  <c r="O1187" i="1"/>
  <c r="O3579" i="1"/>
  <c r="O1161" i="1"/>
  <c r="O3231" i="1"/>
  <c r="O1018" i="1"/>
  <c r="O703" i="1"/>
  <c r="O1028" i="1"/>
  <c r="O1550" i="1"/>
  <c r="O1233" i="1"/>
  <c r="O1351" i="1"/>
  <c r="O1500" i="1"/>
  <c r="O2088" i="1"/>
  <c r="O3565" i="1"/>
  <c r="O2074" i="1"/>
  <c r="O660" i="1"/>
  <c r="O664" i="1"/>
  <c r="O878" i="1"/>
  <c r="O1820" i="1"/>
  <c r="O2817" i="1"/>
  <c r="O1969" i="1"/>
  <c r="O1888" i="1"/>
  <c r="O1445" i="1"/>
  <c r="O1379" i="1"/>
  <c r="O1434" i="1"/>
  <c r="O1513" i="1"/>
  <c r="O1517" i="1"/>
  <c r="O909" i="1"/>
  <c r="O2063" i="1"/>
  <c r="O918" i="1"/>
  <c r="O769" i="1"/>
  <c r="O1192" i="1"/>
  <c r="O679" i="1"/>
  <c r="O1205" i="1"/>
  <c r="O2204" i="1"/>
  <c r="O2027" i="1"/>
  <c r="O975" i="1"/>
  <c r="O1324" i="1"/>
  <c r="O899" i="1"/>
  <c r="O917" i="1"/>
  <c r="O1117" i="1"/>
  <c r="O1308" i="1"/>
  <c r="O870" i="1"/>
  <c r="O1240" i="1"/>
  <c r="O684" i="1"/>
  <c r="O795" i="1"/>
  <c r="O796" i="1"/>
  <c r="O2058" i="1"/>
  <c r="O1465" i="1"/>
  <c r="O1632" i="1"/>
  <c r="O2423" i="1"/>
  <c r="O2868" i="1"/>
  <c r="O873" i="1"/>
  <c r="O1397" i="1"/>
  <c r="O1306" i="1"/>
  <c r="O574" i="1"/>
  <c r="O1055" i="1"/>
  <c r="O1140" i="1"/>
  <c r="O1399" i="1"/>
  <c r="O2625" i="1"/>
  <c r="O762" i="1"/>
  <c r="O720" i="1"/>
  <c r="O1552" i="1"/>
  <c r="O752" i="1"/>
  <c r="O508" i="1"/>
  <c r="O583" i="1"/>
  <c r="O766" i="1"/>
  <c r="O2228" i="1"/>
  <c r="O2471" i="1"/>
  <c r="O3191" i="1"/>
  <c r="O1116" i="1"/>
  <c r="O692" i="1"/>
  <c r="O1319" i="1"/>
  <c r="O943" i="1"/>
  <c r="O1910" i="1"/>
  <c r="O2029" i="1"/>
  <c r="O2492" i="1"/>
  <c r="O1565" i="1"/>
  <c r="O2203" i="1"/>
  <c r="O3248" i="1"/>
  <c r="O1377" i="1"/>
  <c r="O1226" i="1"/>
  <c r="O903" i="1"/>
  <c r="O1447" i="1"/>
  <c r="O2332" i="1"/>
  <c r="O2049" i="1"/>
  <c r="O3980" i="1"/>
  <c r="O1532" i="1"/>
  <c r="O680" i="1"/>
  <c r="O2270" i="1"/>
  <c r="O1343" i="1"/>
  <c r="O2498" i="1"/>
  <c r="O1946" i="1"/>
  <c r="O992" i="1"/>
  <c r="O2366" i="1"/>
  <c r="O968" i="1"/>
  <c r="O808" i="1"/>
  <c r="O516" i="1"/>
  <c r="O1349" i="1"/>
  <c r="O1184" i="1"/>
  <c r="O2133" i="1"/>
  <c r="O3514" i="1"/>
  <c r="O1980" i="1"/>
  <c r="O1382" i="1"/>
  <c r="O1083" i="1"/>
  <c r="O3237" i="1"/>
  <c r="O2317" i="1"/>
  <c r="O1375" i="1"/>
  <c r="O682" i="1"/>
  <c r="O573" i="1"/>
  <c r="O2174" i="1"/>
  <c r="O1153" i="1"/>
  <c r="O1520" i="1"/>
  <c r="O861" i="1"/>
  <c r="O600" i="1"/>
  <c r="O2464" i="1"/>
  <c r="O750" i="1"/>
  <c r="O882" i="1"/>
  <c r="O1742" i="1"/>
  <c r="O1207" i="1"/>
  <c r="O1354" i="1"/>
  <c r="O1471" i="1"/>
  <c r="O1805" i="1"/>
  <c r="O2601" i="1"/>
  <c r="O999" i="1"/>
  <c r="O2741" i="1"/>
  <c r="O3320" i="1"/>
  <c r="O1432" i="1"/>
  <c r="O685" i="1"/>
  <c r="O868" i="1"/>
  <c r="O1064" i="1"/>
  <c r="O2434" i="1"/>
  <c r="O814" i="1"/>
  <c r="O1542" i="1"/>
  <c r="O1729" i="1"/>
  <c r="O1061" i="1"/>
  <c r="O2304" i="1"/>
  <c r="O731" i="1"/>
  <c r="O736" i="1"/>
  <c r="O1964" i="1"/>
  <c r="O1505" i="1"/>
  <c r="O3589" i="1"/>
  <c r="O2145" i="1"/>
  <c r="O1622" i="1"/>
  <c r="O541" i="1"/>
  <c r="O1260" i="1"/>
  <c r="O526" i="1"/>
  <c r="O1084" i="1"/>
  <c r="O1506" i="1"/>
  <c r="O955" i="1"/>
  <c r="O1849" i="1"/>
  <c r="O839" i="1"/>
  <c r="O1945" i="1"/>
  <c r="O439" i="1"/>
  <c r="O1335" i="1"/>
  <c r="O581" i="1"/>
  <c r="O3140" i="1"/>
  <c r="O1693" i="1"/>
  <c r="O2539" i="1"/>
  <c r="O1082" i="1"/>
  <c r="O658" i="1"/>
  <c r="O893" i="1"/>
  <c r="O3050" i="1"/>
  <c r="O2655" i="1"/>
  <c r="O1650" i="1"/>
  <c r="O1754" i="1"/>
  <c r="O1766" i="1"/>
  <c r="O1217" i="1"/>
  <c r="O1501" i="1"/>
  <c r="O1988" i="1"/>
  <c r="O3153" i="1"/>
  <c r="O1071" i="1"/>
  <c r="O2597" i="1"/>
  <c r="O2970" i="1"/>
  <c r="O1561" i="1"/>
  <c r="O1142" i="1"/>
  <c r="O1265" i="1"/>
  <c r="O2078" i="1"/>
  <c r="O1844" i="1"/>
  <c r="O2006" i="1"/>
  <c r="O485" i="1"/>
  <c r="O1453" i="1"/>
  <c r="O1455" i="1"/>
  <c r="O1767" i="1"/>
  <c r="O1771" i="1"/>
  <c r="O2156" i="1"/>
  <c r="O565" i="1"/>
  <c r="O2041" i="1"/>
  <c r="O2628" i="1"/>
  <c r="O1201" i="1"/>
  <c r="O819" i="1"/>
  <c r="O543" i="1"/>
  <c r="O2750" i="1"/>
  <c r="O862" i="1"/>
  <c r="O522" i="1"/>
  <c r="O3013" i="1"/>
  <c r="O3055" i="1"/>
  <c r="O1437" i="1"/>
  <c r="O2158" i="1"/>
  <c r="O1440" i="1"/>
  <c r="O2338" i="1"/>
  <c r="O1222" i="1"/>
  <c r="O1879" i="1"/>
  <c r="O1918" i="1"/>
  <c r="O1665" i="1"/>
  <c r="O1125" i="1"/>
  <c r="O1547" i="1"/>
  <c r="O1056" i="1"/>
  <c r="O1373" i="1"/>
  <c r="O596" i="1"/>
  <c r="O734" i="1"/>
  <c r="O2004" i="1"/>
  <c r="O1797" i="1"/>
  <c r="O568" i="1"/>
  <c r="O3343" i="1"/>
  <c r="O2452" i="1"/>
  <c r="O587" i="1"/>
  <c r="O2495" i="1"/>
  <c r="O958" i="1"/>
  <c r="O822" i="1"/>
  <c r="O1603" i="1"/>
  <c r="O2230" i="1"/>
  <c r="O466" i="1"/>
  <c r="O1188" i="1"/>
  <c r="O3383" i="1"/>
  <c r="O1815" i="1"/>
  <c r="O530" i="1"/>
  <c r="O1464" i="1"/>
  <c r="O469" i="1"/>
  <c r="O2478" i="1"/>
  <c r="O1320" i="1"/>
  <c r="O2793" i="1"/>
  <c r="O1904" i="1"/>
  <c r="O3575" i="1"/>
  <c r="O3908" i="1"/>
  <c r="O1998" i="1"/>
  <c r="O2522" i="1"/>
  <c r="O994" i="1"/>
  <c r="O2623" i="1"/>
  <c r="O1348" i="1"/>
  <c r="O823" i="1"/>
  <c r="O2132" i="1"/>
  <c r="O686" i="1"/>
  <c r="O2827" i="1"/>
  <c r="O797" i="1"/>
  <c r="O1975" i="1"/>
  <c r="O2689" i="1"/>
  <c r="O1907" i="1"/>
  <c r="O1442" i="1"/>
  <c r="O607" i="1"/>
  <c r="O1180" i="1"/>
  <c r="O1608" i="1"/>
  <c r="O3075" i="1"/>
  <c r="O988" i="1"/>
  <c r="O2274" i="1"/>
  <c r="O1248" i="1"/>
  <c r="O832" i="1"/>
  <c r="O1017" i="1"/>
  <c r="O2328" i="1"/>
  <c r="O2087" i="1"/>
  <c r="O2820" i="1"/>
  <c r="O515" i="1"/>
  <c r="O2632" i="1"/>
  <c r="O2176" i="1"/>
  <c r="O1173" i="1"/>
  <c r="O809" i="1"/>
  <c r="O495" i="1"/>
  <c r="O1302" i="1"/>
  <c r="O3233" i="1"/>
  <c r="O1885" i="1"/>
  <c r="O1384" i="1"/>
  <c r="O1102" i="1"/>
  <c r="O2125" i="1"/>
  <c r="O2247" i="1"/>
  <c r="O1559" i="1"/>
  <c r="O1209" i="1"/>
  <c r="O800" i="1"/>
  <c r="O2606" i="1"/>
  <c r="O2010" i="1"/>
  <c r="O2800" i="1"/>
  <c r="O3006" i="1"/>
  <c r="O1371" i="1"/>
  <c r="O1396" i="1"/>
  <c r="O1468" i="1"/>
  <c r="O3109" i="1"/>
  <c r="O645" i="1"/>
  <c r="O2975" i="1"/>
  <c r="O935" i="1"/>
  <c r="O1803" i="1"/>
  <c r="O1496" i="1"/>
  <c r="O2194" i="1"/>
  <c r="O504" i="1"/>
  <c r="O2056" i="1"/>
  <c r="O2810" i="1"/>
  <c r="O1174" i="1"/>
  <c r="O1175" i="1"/>
  <c r="O913" i="1"/>
  <c r="O1872" i="1"/>
  <c r="O1472" i="1"/>
  <c r="O1213" i="1"/>
  <c r="O1475" i="1"/>
  <c r="O1478" i="1"/>
  <c r="O1932" i="1"/>
  <c r="O1883" i="1"/>
  <c r="O1592" i="1"/>
  <c r="O2347" i="1"/>
  <c r="O770" i="1"/>
  <c r="O1725" i="1"/>
  <c r="O1834" i="1"/>
  <c r="O1601" i="1"/>
  <c r="O626" i="1"/>
  <c r="O2195" i="1"/>
  <c r="O2693" i="1"/>
  <c r="O1644" i="1"/>
  <c r="O923" i="1"/>
  <c r="O2340" i="1"/>
  <c r="O1995" i="1"/>
  <c r="O2742" i="1"/>
  <c r="O2296" i="1"/>
  <c r="O555" i="1"/>
  <c r="O781" i="1"/>
  <c r="O1585" i="1"/>
  <c r="O856" i="1"/>
  <c r="O1686" i="1"/>
  <c r="O806" i="1"/>
  <c r="O1623" i="1"/>
  <c r="O972" i="1"/>
  <c r="O1135" i="1"/>
  <c r="O2331" i="1"/>
  <c r="O1077" i="1"/>
  <c r="O790" i="1"/>
  <c r="O863" i="1"/>
  <c r="O3054" i="1"/>
  <c r="O2402" i="1"/>
  <c r="O915" i="1"/>
  <c r="O2917" i="1"/>
  <c r="O1903" i="1"/>
  <c r="O1824" i="1"/>
  <c r="O2237" i="1"/>
  <c r="O640" i="1"/>
  <c r="O1641" i="1"/>
  <c r="O1451" i="1"/>
  <c r="O702" i="1"/>
  <c r="O3163" i="1"/>
  <c r="O430" i="1"/>
  <c r="O984" i="1"/>
  <c r="O2688" i="1"/>
  <c r="O1385" i="1"/>
  <c r="O1318" i="1"/>
  <c r="O2888" i="1"/>
  <c r="O448" i="1"/>
  <c r="O2059" i="1"/>
  <c r="O1814" i="1"/>
  <c r="O612" i="1"/>
  <c r="O1332" i="1"/>
  <c r="O1029" i="1"/>
  <c r="O2015" i="1"/>
  <c r="O3197" i="1"/>
  <c r="O1366" i="1"/>
  <c r="O2850" i="1"/>
  <c r="O1560" i="1"/>
  <c r="O1891" i="1"/>
  <c r="O2146" i="1"/>
  <c r="O969" i="1"/>
  <c r="O2313" i="1"/>
  <c r="O2761" i="1"/>
  <c r="O2163" i="1"/>
  <c r="O3066" i="1"/>
  <c r="O1781" i="1"/>
  <c r="O490" i="1"/>
  <c r="O1989" i="1"/>
  <c r="O983" i="1"/>
  <c r="O514" i="1"/>
  <c r="O2067" i="1"/>
  <c r="O1582" i="1"/>
  <c r="O1646" i="1"/>
  <c r="O696" i="1"/>
  <c r="O1569" i="1"/>
  <c r="O1190" i="1"/>
  <c r="O2910" i="1"/>
  <c r="O1917" i="1"/>
  <c r="O1092" i="1"/>
  <c r="O2679" i="1"/>
  <c r="O880" i="1"/>
  <c r="O1923" i="1"/>
  <c r="O1685" i="1"/>
  <c r="O1136" i="1"/>
  <c r="O1972" i="1"/>
  <c r="O1364" i="1"/>
  <c r="O1864" i="1"/>
  <c r="O1889" i="1"/>
  <c r="O2085" i="1"/>
  <c r="O1146" i="1"/>
  <c r="O2414" i="1"/>
  <c r="O1107" i="1"/>
  <c r="O3527" i="1"/>
  <c r="O2542" i="1"/>
  <c r="O772" i="1"/>
  <c r="O1357" i="1"/>
  <c r="O454" i="1"/>
  <c r="O2062" i="1"/>
  <c r="O2637" i="1"/>
  <c r="O2915" i="1"/>
  <c r="O1874" i="1"/>
  <c r="O777" i="1"/>
  <c r="O3040" i="1"/>
  <c r="O1897" i="1"/>
  <c r="O1008" i="1"/>
  <c r="O1813" i="1"/>
  <c r="O542" i="1"/>
  <c r="O1881" i="1"/>
  <c r="O2510" i="1"/>
  <c r="O1423" i="1"/>
  <c r="O2364" i="1"/>
  <c r="O1867" i="1"/>
  <c r="O1755" i="1"/>
  <c r="O804" i="1"/>
  <c r="O1219" i="1"/>
  <c r="O3071" i="1"/>
  <c r="O2621" i="1"/>
  <c r="O2143" i="1"/>
  <c r="O1090" i="1"/>
  <c r="O2370" i="1"/>
  <c r="O1837" i="1"/>
  <c r="O2420" i="1"/>
  <c r="O1250" i="1"/>
  <c r="O1367" i="1"/>
  <c r="O2502" i="1"/>
  <c r="O831" i="1"/>
  <c r="O1822" i="1"/>
  <c r="O2728" i="1"/>
  <c r="O1706" i="1"/>
  <c r="O875" i="1"/>
  <c r="O1708" i="1"/>
  <c r="O1076" i="1"/>
  <c r="O1563" i="1"/>
  <c r="O1901" i="1"/>
  <c r="O2927" i="1"/>
  <c r="O1791" i="1"/>
  <c r="O1768" i="1"/>
  <c r="O2208" i="1"/>
  <c r="O1163" i="1"/>
  <c r="O1866" i="1"/>
  <c r="O1599" i="1"/>
  <c r="O2511" i="1"/>
  <c r="O1580" i="1"/>
  <c r="O697" i="1"/>
  <c r="O2636" i="1"/>
  <c r="O889" i="1"/>
  <c r="O1098" i="1"/>
  <c r="O2860" i="1"/>
  <c r="O1183" i="1"/>
  <c r="O1741" i="1"/>
  <c r="O2048" i="1"/>
  <c r="O1020" i="1"/>
  <c r="O1210" i="1"/>
  <c r="O2440" i="1"/>
  <c r="O481" i="1"/>
  <c r="O2530" i="1"/>
  <c r="O1108" i="1"/>
  <c r="O3106" i="1"/>
  <c r="O3061" i="1"/>
  <c r="O537" i="1"/>
  <c r="O1390" i="1"/>
  <c r="O2804" i="1"/>
  <c r="O1640" i="1"/>
  <c r="O2032" i="1"/>
  <c r="O2512" i="1"/>
  <c r="O2540" i="1"/>
  <c r="O1979" i="1"/>
  <c r="O1955" i="1"/>
  <c r="O2043" i="1"/>
  <c r="O421" i="1"/>
  <c r="O1346" i="1"/>
  <c r="O2378" i="1"/>
  <c r="O1303" i="1"/>
  <c r="O2077" i="1"/>
  <c r="O753" i="1"/>
  <c r="O2416" i="1"/>
  <c r="O1526" i="1"/>
  <c r="O1956" i="1"/>
  <c r="O2353" i="1"/>
  <c r="O1586" i="1"/>
  <c r="O848" i="1"/>
  <c r="O1519" i="1"/>
  <c r="O2231" i="1"/>
  <c r="O1594" i="1"/>
  <c r="O2483" i="1"/>
  <c r="O3359" i="1"/>
  <c r="O1628" i="1"/>
  <c r="O2485" i="1"/>
  <c r="O1255" i="1"/>
  <c r="O3073" i="1"/>
  <c r="O1141" i="1"/>
  <c r="O2385" i="1"/>
  <c r="O3512" i="1"/>
  <c r="O1389" i="1"/>
  <c r="O1509" i="1"/>
  <c r="O3159" i="1"/>
  <c r="O2870" i="1"/>
  <c r="O2337" i="1"/>
  <c r="O2394" i="1"/>
  <c r="O1147" i="1"/>
  <c r="O1554" i="1"/>
  <c r="O1486" i="1"/>
  <c r="O1103" i="1"/>
  <c r="O3428" i="1"/>
  <c r="O706" i="1"/>
  <c r="O1019" i="1"/>
  <c r="O1661" i="1"/>
  <c r="O671" i="1"/>
  <c r="O727" i="1"/>
  <c r="O1905" i="1"/>
  <c r="O728" i="1"/>
  <c r="O962" i="1"/>
  <c r="O689" i="1"/>
  <c r="O1274" i="1"/>
  <c r="O710" i="1"/>
  <c r="O2016" i="1"/>
  <c r="O729" i="1"/>
  <c r="O2001" i="1"/>
  <c r="O536" i="1"/>
  <c r="O970" i="1"/>
  <c r="O1368" i="1"/>
  <c r="O2365" i="1"/>
  <c r="O2960" i="1"/>
  <c r="O858" i="1"/>
  <c r="O2912" i="1"/>
  <c r="O1473" i="1"/>
  <c r="O2022" i="1"/>
  <c r="O2757" i="1"/>
  <c r="O1764" i="1"/>
  <c r="O3156" i="1"/>
  <c r="O3491" i="1"/>
  <c r="O3344" i="1"/>
  <c r="O2872" i="1"/>
  <c r="O1696" i="1"/>
  <c r="O811" i="1"/>
  <c r="O3079" i="1"/>
  <c r="O1620" i="1"/>
  <c r="O1535" i="1"/>
  <c r="O2107" i="1"/>
  <c r="O2538" i="1"/>
  <c r="O483" i="1"/>
  <c r="O2608" i="1"/>
  <c r="O2397" i="1"/>
  <c r="O1576" i="1"/>
  <c r="O2819" i="1"/>
  <c r="O1340" i="1"/>
  <c r="O1887" i="1"/>
  <c r="O609" i="1"/>
  <c r="O1006" i="1"/>
  <c r="O1013" i="1"/>
  <c r="O1267" i="1"/>
  <c r="O1802" i="1"/>
  <c r="O1861" i="1"/>
  <c r="O1651" i="1"/>
  <c r="O2488" i="1"/>
  <c r="O1105" i="1"/>
  <c r="O2849" i="1"/>
  <c r="O1698" i="1"/>
  <c r="O570" i="1"/>
  <c r="O2293" i="1"/>
  <c r="O2952" i="1"/>
  <c r="O2024" i="1"/>
  <c r="O3211" i="1"/>
  <c r="O775" i="1"/>
  <c r="O920" i="1"/>
  <c r="O1775" i="1"/>
  <c r="O2660" i="1"/>
  <c r="O1994" i="1"/>
  <c r="O1636" i="1"/>
  <c r="O1223" i="1"/>
  <c r="O876" i="1"/>
  <c r="O506" i="1"/>
  <c r="O2119" i="1"/>
  <c r="O1800" i="1"/>
  <c r="O1911" i="1"/>
  <c r="O1862" i="1"/>
  <c r="O2545" i="1"/>
  <c r="O2595" i="1"/>
  <c r="O2598" i="1"/>
  <c r="O691" i="1"/>
  <c r="O2286" i="1"/>
  <c r="O1391" i="1"/>
  <c r="O3371" i="1"/>
  <c r="O1943" i="1"/>
  <c r="O1231" i="1"/>
  <c r="O1124" i="1"/>
  <c r="O1896" i="1"/>
  <c r="O3334" i="1"/>
  <c r="O931" i="1"/>
  <c r="O1264" i="1"/>
  <c r="O1132" i="1"/>
  <c r="O2439" i="1"/>
  <c r="O1387" i="1"/>
  <c r="O3813" i="1"/>
  <c r="O1765" i="1"/>
  <c r="O2898" i="1"/>
  <c r="O652" i="1"/>
  <c r="O2427" i="1"/>
  <c r="O1304" i="1"/>
  <c r="O1745" i="1"/>
  <c r="O1531" i="1"/>
  <c r="O1199" i="1"/>
  <c r="O711" i="1"/>
  <c r="O3451" i="1"/>
  <c r="O1444" i="1"/>
  <c r="O1242" i="1"/>
  <c r="O3564" i="1"/>
  <c r="O2234" i="1"/>
  <c r="O929" i="1"/>
  <c r="O1778" i="1"/>
  <c r="O2615" i="1"/>
  <c r="O2832" i="1"/>
  <c r="O2756" i="1"/>
  <c r="O2706" i="1"/>
  <c r="O2108" i="1"/>
  <c r="O749" i="1"/>
  <c r="O2073" i="1"/>
  <c r="O2695" i="1"/>
  <c r="O1660" i="1"/>
  <c r="O2462" i="1"/>
  <c r="O1156" i="1"/>
  <c r="O1711" i="1"/>
  <c r="O3069" i="1"/>
  <c r="O2299" i="1"/>
  <c r="O2030" i="1"/>
  <c r="O2536" i="1"/>
  <c r="O1993" i="1"/>
  <c r="O2112" i="1"/>
  <c r="O2773" i="1"/>
  <c r="O1534" i="1"/>
  <c r="O2268" i="1"/>
  <c r="O2705" i="1"/>
  <c r="O653" i="1"/>
  <c r="O2157" i="1"/>
  <c r="O1543" i="1"/>
  <c r="O3268" i="1"/>
  <c r="O1614" i="1"/>
  <c r="O1518" i="1"/>
  <c r="O991" i="1"/>
  <c r="O2698" i="1"/>
  <c r="O1716" i="1"/>
  <c r="O768" i="1"/>
  <c r="O741" i="1"/>
  <c r="O2289" i="1"/>
  <c r="O1525" i="1"/>
  <c r="O1316" i="1"/>
  <c r="O2724" i="1"/>
  <c r="O1817" i="1"/>
  <c r="O535" i="1"/>
  <c r="O1096" i="1"/>
  <c r="O2894" i="1"/>
  <c r="O2709" i="1"/>
  <c r="O1983" i="1"/>
  <c r="O3137" i="1"/>
  <c r="O1801" i="1"/>
  <c r="O1025" i="1"/>
  <c r="O2281" i="1"/>
  <c r="O1604" i="1"/>
  <c r="O2939" i="1"/>
  <c r="O1104" i="1"/>
  <c r="O976" i="1"/>
  <c r="O1774" i="1"/>
  <c r="O538" i="1"/>
  <c r="O1218" i="1"/>
  <c r="O2668" i="1"/>
  <c r="O1875" i="1"/>
  <c r="O2393" i="1"/>
  <c r="O2081" i="1"/>
  <c r="O1854" i="1"/>
  <c r="O2384" i="1"/>
  <c r="O2711" i="1"/>
  <c r="O2653" i="1"/>
  <c r="O2177" i="1"/>
  <c r="O2141" i="1"/>
  <c r="O2050" i="1"/>
  <c r="O1204" i="1"/>
  <c r="O1270" i="1"/>
  <c r="O1002" i="1"/>
  <c r="O2226" i="1"/>
  <c r="O1549" i="1"/>
  <c r="O2348" i="1"/>
  <c r="O3216" i="1"/>
  <c r="O2677" i="1"/>
  <c r="O3317" i="1"/>
  <c r="O2782" i="1"/>
  <c r="O1724" i="1"/>
  <c r="O2042" i="1"/>
  <c r="O2645" i="1"/>
  <c r="O936" i="1"/>
  <c r="O1939" i="1"/>
  <c r="O2086" i="1"/>
  <c r="O2092" i="1"/>
  <c r="O2513" i="1"/>
  <c r="O1749" i="1"/>
  <c r="O2201" i="1"/>
  <c r="O2497" i="1"/>
  <c r="O1927" i="1"/>
  <c r="O2650" i="1"/>
  <c r="O1825" i="1"/>
  <c r="O1673" i="1"/>
  <c r="O3234" i="1"/>
  <c r="O1676" i="1"/>
  <c r="O865" i="1"/>
  <c r="O2360" i="1"/>
  <c r="O2206" i="1"/>
  <c r="O995" i="1"/>
  <c r="O3196" i="1"/>
  <c r="O1662" i="1"/>
  <c r="O1827" i="1"/>
  <c r="O2715" i="1"/>
  <c r="O1004" i="1"/>
  <c r="O1005" i="1"/>
  <c r="O2182" i="1"/>
  <c r="O1684" i="1"/>
  <c r="O2076" i="1"/>
  <c r="O953" i="1"/>
  <c r="O2468" i="1"/>
  <c r="O3049" i="1"/>
  <c r="O2794" i="1"/>
  <c r="O2275" i="1"/>
  <c r="O450" i="1"/>
  <c r="O2277" i="1"/>
  <c r="O2487" i="1"/>
  <c r="O3169" i="1"/>
  <c r="O1439" i="1"/>
  <c r="O1493" i="1"/>
  <c r="O1191" i="1"/>
  <c r="O1714" i="1"/>
  <c r="O1237" i="1"/>
  <c r="O2267" i="1"/>
  <c r="O1502" i="1"/>
  <c r="O1268" i="1"/>
  <c r="O554" i="1"/>
  <c r="O1273" i="1"/>
  <c r="O743" i="1"/>
  <c r="O2097" i="1"/>
  <c r="O2833" i="1"/>
  <c r="O2341" i="1"/>
  <c r="O2070" i="1"/>
  <c r="O2687" i="1"/>
  <c r="O3306" i="1"/>
  <c r="O1091" i="1"/>
  <c r="O2710" i="1"/>
  <c r="O3258" i="1"/>
  <c r="O1591" i="1"/>
  <c r="O2600" i="1"/>
  <c r="O1521" i="1"/>
  <c r="O956" i="1"/>
  <c r="O1128" i="1"/>
  <c r="O1232" i="1"/>
  <c r="O2614" i="1"/>
  <c r="O1263" i="1"/>
  <c r="O997" i="1"/>
  <c r="O829" i="1"/>
  <c r="O1113" i="1"/>
  <c r="O1112" i="1"/>
  <c r="O471" i="1"/>
  <c r="O2297" i="1"/>
  <c r="O1958" i="1"/>
  <c r="O1413" i="1"/>
  <c r="O2678" i="1"/>
  <c r="O2723" i="1"/>
  <c r="O2590" i="1"/>
  <c r="O1467" i="1"/>
  <c r="O1380" i="1"/>
  <c r="O2610" i="1"/>
  <c r="O1305" i="1"/>
  <c r="O2871" i="1"/>
  <c r="O2212" i="1"/>
  <c r="O2777" i="1"/>
  <c r="O1311" i="1"/>
  <c r="O2779" i="1"/>
  <c r="O2138" i="1"/>
  <c r="O2925" i="1"/>
  <c r="O1909" i="1"/>
  <c r="O874" i="1"/>
  <c r="O1039" i="1"/>
  <c r="O488" i="1"/>
  <c r="O1402" i="1"/>
  <c r="O3339" i="1"/>
  <c r="O2057" i="1"/>
  <c r="O1855" i="1"/>
  <c r="O1701" i="1"/>
  <c r="O3154" i="1"/>
  <c r="O1457" i="1"/>
  <c r="O1937" i="1"/>
  <c r="O1739" i="1"/>
  <c r="O3567" i="1"/>
  <c r="O1744" i="1"/>
  <c r="O1022" i="1"/>
  <c r="O2682" i="1"/>
  <c r="O3358" i="1"/>
  <c r="O925" i="1"/>
  <c r="O1557" i="1"/>
  <c r="O825" i="1"/>
  <c r="O1842" i="1"/>
  <c r="O2273" i="1"/>
  <c r="O2691" i="1"/>
  <c r="O2405" i="1"/>
  <c r="O1527" i="1"/>
  <c r="O1613" i="1"/>
  <c r="O932" i="1"/>
  <c r="O1853" i="1"/>
  <c r="O2899" i="1"/>
  <c r="O2858" i="1"/>
  <c r="O2740" i="1"/>
  <c r="O2989" i="1"/>
  <c r="O1709" i="1"/>
  <c r="O3704" i="1"/>
  <c r="O765" i="1"/>
  <c r="O941" i="1"/>
  <c r="O641" i="1"/>
  <c r="O3021" i="1"/>
  <c r="O2830" i="1"/>
  <c r="O1761" i="1"/>
  <c r="O2603" i="1"/>
  <c r="O2775" i="1"/>
  <c r="O445" i="1"/>
  <c r="O732" i="1"/>
  <c r="O1341" i="1"/>
  <c r="O1202" i="1"/>
  <c r="O737" i="1"/>
  <c r="O2785" i="1"/>
  <c r="O2528" i="1"/>
  <c r="O475" i="1"/>
  <c r="O2262" i="1"/>
  <c r="O2722" i="1"/>
  <c r="O2647" i="1"/>
  <c r="O2985" i="1"/>
  <c r="O1789" i="1"/>
  <c r="O2244" i="1"/>
  <c r="O1629" i="1"/>
  <c r="O2956" i="1"/>
  <c r="O2612" i="1"/>
  <c r="O1121" i="1"/>
  <c r="O2716" i="1"/>
  <c r="O1653" i="1"/>
  <c r="O3144" i="1"/>
  <c r="O3052" i="1"/>
  <c r="O1886" i="1"/>
  <c r="O2504" i="1"/>
  <c r="O1858" i="1"/>
  <c r="O1484" i="1"/>
  <c r="O974" i="1"/>
  <c r="O2161" i="1"/>
  <c r="O2957" i="1"/>
  <c r="O2407" i="1"/>
  <c r="O2961" i="1"/>
  <c r="O2593" i="1"/>
  <c r="O1949" i="1"/>
  <c r="O2963" i="1"/>
  <c r="O3443" i="1"/>
  <c r="O2260" i="1"/>
  <c r="O604" i="1"/>
  <c r="O3150" i="1"/>
  <c r="O690" i="1"/>
  <c r="O2333" i="1"/>
  <c r="O802" i="1"/>
  <c r="O3170" i="1"/>
  <c r="O657" i="1"/>
  <c r="O2403" i="1"/>
  <c r="O2609" i="1"/>
  <c r="O1215" i="1"/>
  <c r="O726" i="1"/>
  <c r="O2349" i="1"/>
  <c r="O1325" i="1"/>
  <c r="O998" i="1"/>
  <c r="O730" i="1"/>
  <c r="O1074" i="1"/>
  <c r="O960" i="1"/>
  <c r="O1416" i="1"/>
  <c r="O1551" i="1"/>
  <c r="O2033" i="1"/>
  <c r="O2082" i="1"/>
  <c r="O1663" i="1"/>
  <c r="O885" i="1"/>
  <c r="O1477" i="1"/>
  <c r="O1523" i="1"/>
  <c r="O815" i="1"/>
  <c r="O1259" i="1"/>
  <c r="O1182" i="1"/>
  <c r="O3665" i="1"/>
  <c r="O2620" i="1"/>
  <c r="O890" i="1"/>
  <c r="O891" i="1"/>
  <c r="O1746" i="1"/>
  <c r="O3195" i="1"/>
  <c r="O413" i="1"/>
  <c r="O927" i="1"/>
  <c r="O1672" i="1"/>
  <c r="O564" i="1"/>
  <c r="O738" i="1"/>
  <c r="O1094" i="1"/>
  <c r="O1495" i="1"/>
  <c r="O1127" i="1"/>
  <c r="O1271" i="1"/>
  <c r="O928" i="1"/>
  <c r="O1577" i="1"/>
  <c r="O3275" i="1"/>
  <c r="O1643" i="1"/>
  <c r="O1856" i="1"/>
  <c r="O938" i="1"/>
  <c r="O2764" i="1"/>
  <c r="O2955" i="1"/>
  <c r="O1466" i="1"/>
  <c r="O2266" i="1"/>
  <c r="O1419" i="1"/>
  <c r="O3384" i="1"/>
  <c r="O2060" i="1"/>
  <c r="O3067" i="1"/>
  <c r="O1566" i="1"/>
  <c r="O1568" i="1"/>
  <c r="O2656" i="1"/>
  <c r="O803" i="1"/>
  <c r="O3522" i="1"/>
  <c r="O3218" i="1"/>
  <c r="O2094" i="1"/>
  <c r="O2269" i="1"/>
  <c r="O513" i="1"/>
  <c r="O2235" i="1"/>
  <c r="O3276" i="1"/>
  <c r="O2622" i="1"/>
  <c r="O1700" i="1"/>
  <c r="O2018" i="1"/>
  <c r="O1756" i="1"/>
  <c r="O2818" i="1"/>
  <c r="O3386" i="1"/>
  <c r="O3171" i="1"/>
  <c r="O1759" i="1"/>
  <c r="O1982" i="1"/>
  <c r="O1485" i="1"/>
  <c r="O1489" i="1"/>
  <c r="O779" i="1"/>
  <c r="O2890" i="1"/>
  <c r="O2501" i="1"/>
  <c r="O2318" i="1"/>
  <c r="O1342" i="1"/>
  <c r="O2390" i="1"/>
  <c r="O2251" i="1"/>
  <c r="O1624" i="1"/>
  <c r="O2874" i="1"/>
  <c r="O1011" i="1"/>
  <c r="O2972" i="1"/>
  <c r="O2147" i="1"/>
  <c r="O1953" i="1"/>
  <c r="O2518" i="1"/>
  <c r="O3508" i="1"/>
  <c r="O1160" i="1"/>
  <c r="O496" i="1"/>
  <c r="O2935" i="1"/>
  <c r="O2599" i="1"/>
  <c r="O2919" i="1"/>
  <c r="O2373" i="1"/>
  <c r="O2629" i="1"/>
  <c r="O2665" i="1"/>
  <c r="O3155" i="1"/>
  <c r="O1799" i="1"/>
  <c r="O477" i="1"/>
  <c r="O549" i="1"/>
  <c r="O2732" i="1"/>
  <c r="O1851" i="1"/>
  <c r="O1859" i="1"/>
  <c r="O1619" i="1"/>
  <c r="O1195" i="1"/>
  <c r="O3056" i="1"/>
  <c r="O3031" i="1"/>
  <c r="O3123" i="1"/>
  <c r="O3182" i="1"/>
  <c r="O2026" i="1"/>
  <c r="O2703" i="1"/>
  <c r="O1206" i="1"/>
  <c r="O551" i="1"/>
  <c r="O1695" i="1"/>
  <c r="O1331" i="1"/>
  <c r="O2617" i="1"/>
  <c r="O2900" i="1"/>
  <c r="O3213" i="1"/>
  <c r="O1898" i="1"/>
  <c r="O1224" i="1"/>
  <c r="O3046" i="1"/>
  <c r="O1950" i="1"/>
  <c r="O2605" i="1"/>
  <c r="O1165" i="1"/>
  <c r="O3393" i="1"/>
  <c r="O707" i="1"/>
  <c r="O2258" i="1"/>
  <c r="O3625" i="1"/>
  <c r="O429" i="1"/>
  <c r="O3217" i="1"/>
  <c r="O2377" i="1"/>
  <c r="O1965" i="1"/>
  <c r="O1359" i="1"/>
  <c r="O1721" i="1"/>
  <c r="O1688" i="1"/>
  <c r="O3194" i="1"/>
  <c r="O2441" i="1"/>
  <c r="O2659" i="1"/>
  <c r="O3257" i="1"/>
  <c r="O2933" i="1"/>
  <c r="O2196" i="1"/>
  <c r="O1692" i="1"/>
  <c r="O1023" i="1"/>
  <c r="O2153" i="1"/>
  <c r="O2667" i="1"/>
  <c r="O2759" i="1"/>
  <c r="O1589" i="1"/>
  <c r="O2995" i="1"/>
  <c r="O942" i="1"/>
  <c r="O1130" i="1"/>
  <c r="O1847" i="1"/>
  <c r="O2953" i="1"/>
  <c r="O3041" i="1"/>
  <c r="O1806" i="1"/>
  <c r="O2429" i="1"/>
  <c r="O1758" i="1"/>
  <c r="O1810" i="1"/>
  <c r="O1330" i="1"/>
  <c r="O2746" i="1"/>
  <c r="O1100" i="1"/>
  <c r="O1968" i="1"/>
  <c r="O532" i="1"/>
  <c r="O2276" i="1"/>
  <c r="O1869" i="1"/>
  <c r="O3112" i="1"/>
  <c r="O2083" i="1"/>
  <c r="O1681" i="1"/>
  <c r="O2864" i="1"/>
  <c r="O3001" i="1"/>
  <c r="O1933" i="1"/>
  <c r="O1042" i="1"/>
  <c r="O1984" i="1"/>
  <c r="O2795" i="1"/>
  <c r="O1884" i="1"/>
  <c r="O2149" i="1"/>
  <c r="O1726" i="1"/>
  <c r="O2557" i="1"/>
  <c r="O1109" i="1"/>
  <c r="O2640" i="1"/>
  <c r="O1783" i="1"/>
  <c r="O615" i="1"/>
  <c r="O1229" i="1"/>
  <c r="O1276" i="1"/>
  <c r="O424" i="1"/>
  <c r="O2885" i="1"/>
  <c r="O593" i="1"/>
  <c r="O827" i="1"/>
  <c r="O2652" i="1"/>
  <c r="O1659" i="1"/>
  <c r="O1807" i="1"/>
  <c r="O3212" i="1"/>
  <c r="O3518" i="1"/>
  <c r="O884" i="1"/>
  <c r="O3178" i="1"/>
  <c r="O2633" i="1"/>
  <c r="O2902" i="1"/>
  <c r="O897" i="1"/>
  <c r="O1225" i="1"/>
  <c r="O2770" i="1"/>
  <c r="O756" i="1"/>
  <c r="O757" i="1"/>
  <c r="O3454" i="1"/>
  <c r="O812" i="1"/>
  <c r="O1166" i="1"/>
  <c r="O2249" i="1"/>
  <c r="O1426" i="1"/>
  <c r="O1243" i="1"/>
  <c r="O818" i="1"/>
  <c r="O2167" i="1"/>
  <c r="O2967" i="1"/>
  <c r="O2886" i="1"/>
  <c r="O1779" i="1"/>
  <c r="O2221" i="1"/>
  <c r="O2061" i="1"/>
  <c r="O2400" i="1"/>
  <c r="O1119" i="1"/>
  <c r="O2229" i="1"/>
  <c r="O1734" i="1"/>
  <c r="O2123" i="1"/>
  <c r="O1570" i="1"/>
  <c r="O2873" i="1"/>
  <c r="O2988" i="1"/>
  <c r="O3141" i="1"/>
  <c r="O1080" i="1"/>
  <c r="O3254" i="1"/>
  <c r="O1654" i="1"/>
  <c r="O3600" i="1"/>
  <c r="O3080" i="1"/>
  <c r="O2493" i="1"/>
  <c r="O1667" i="1"/>
  <c r="O500" i="1"/>
  <c r="O3795" i="1"/>
  <c r="O3253" i="1"/>
  <c r="O788" i="1"/>
  <c r="O1990" i="1"/>
  <c r="O2279" i="1"/>
  <c r="O1499" i="1"/>
  <c r="O2232" i="1"/>
  <c r="O2913" i="1"/>
  <c r="O3062" i="1"/>
  <c r="O3113" i="1"/>
  <c r="O2482" i="1"/>
  <c r="O2959" i="1"/>
  <c r="O1642" i="1"/>
  <c r="O3235" i="1"/>
  <c r="O1878" i="1"/>
  <c r="O2798" i="1"/>
  <c r="O708" i="1"/>
  <c r="O2066" i="1"/>
  <c r="O2476" i="1"/>
  <c r="O1131" i="1"/>
  <c r="O866" i="1"/>
  <c r="O1134" i="1"/>
  <c r="O3408" i="1"/>
  <c r="O1788" i="1"/>
  <c r="O629" i="1"/>
  <c r="O3256" i="1"/>
  <c r="O916" i="1"/>
  <c r="O2692" i="1"/>
  <c r="O2449" i="1"/>
  <c r="O2797" i="1"/>
  <c r="O676" i="1"/>
  <c r="O2219" i="1"/>
  <c r="O2958" i="1"/>
  <c r="O3098" i="1"/>
  <c r="O2053" i="1"/>
  <c r="O3277" i="1"/>
  <c r="O2720" i="1"/>
  <c r="O1818" i="1"/>
  <c r="O2294" i="1"/>
  <c r="O2345" i="1"/>
  <c r="O1114" i="1"/>
  <c r="O3051" i="1"/>
  <c r="O1769" i="1"/>
  <c r="O1456" i="1"/>
  <c r="O2954" i="1"/>
  <c r="O2131" i="1"/>
  <c r="O2696" i="1"/>
  <c r="O1185" i="1"/>
  <c r="O3059" i="1"/>
  <c r="O2768" i="1"/>
  <c r="O3220" i="1"/>
  <c r="O1001" i="1"/>
  <c r="O785" i="1"/>
  <c r="O786" i="1"/>
  <c r="O3571" i="1"/>
  <c r="O2624" i="1"/>
  <c r="O789" i="1"/>
  <c r="O2367" i="1"/>
  <c r="O2596" i="1"/>
  <c r="O2465" i="1"/>
  <c r="O1680" i="1"/>
  <c r="O957" i="1"/>
  <c r="O1735" i="1"/>
  <c r="O3584" i="1"/>
  <c r="O1353" i="1"/>
  <c r="O2173" i="1"/>
  <c r="O1014" i="1"/>
  <c r="O486" i="1"/>
  <c r="O3350" i="1"/>
  <c r="O2120" i="1"/>
  <c r="O2853" i="1"/>
  <c r="O849" i="1"/>
  <c r="O1424" i="1"/>
  <c r="O2494" i="1"/>
  <c r="O2388" i="1"/>
  <c r="O3363" i="1"/>
  <c r="O2350" i="1"/>
  <c r="O2068" i="1"/>
  <c r="O2969" i="1"/>
  <c r="O2197" i="1"/>
  <c r="O2079" i="1"/>
  <c r="O1514" i="1"/>
  <c r="O2714" i="1"/>
  <c r="O2413" i="1"/>
  <c r="O2843" i="1"/>
  <c r="O2368" i="1"/>
  <c r="O1581" i="1"/>
  <c r="O2322" i="1"/>
  <c r="O2421" i="1"/>
  <c r="O2821" i="1"/>
  <c r="O2531" i="1"/>
  <c r="O2763" i="1"/>
  <c r="O1902" i="1"/>
  <c r="O2280" i="1"/>
  <c r="O2765" i="1"/>
  <c r="O1460" i="1"/>
  <c r="O1845" i="1"/>
  <c r="O2928" i="1"/>
  <c r="O2729" i="1"/>
  <c r="O2965" i="1"/>
  <c r="O2380" i="1"/>
  <c r="O3143" i="1"/>
  <c r="O1247" i="1"/>
  <c r="O1795" i="1"/>
  <c r="O1974" i="1"/>
  <c r="O2446" i="1"/>
  <c r="O1036" i="1"/>
  <c r="O1476" i="1"/>
  <c r="O2193" i="1"/>
  <c r="O2506" i="1"/>
  <c r="O1738" i="1"/>
  <c r="O3214" i="1"/>
  <c r="O1404" i="1"/>
  <c r="O1689" i="1"/>
  <c r="O1193" i="1"/>
  <c r="O713" i="1"/>
  <c r="O993" i="1"/>
  <c r="O1812" i="1"/>
  <c r="O2986" i="1"/>
  <c r="O2409" i="1"/>
  <c r="O2410" i="1"/>
  <c r="O2071" i="1"/>
  <c r="O2002" i="1"/>
  <c r="O444" i="1"/>
  <c r="O2417" i="1"/>
  <c r="O1347" i="1"/>
  <c r="O2469" i="1"/>
  <c r="O3083" i="1"/>
  <c r="O1257" i="1"/>
  <c r="O1420" i="1"/>
  <c r="O1352" i="1"/>
  <c r="O2320" i="1"/>
  <c r="O2142" i="1"/>
  <c r="O3418" i="1"/>
  <c r="O2089" i="1"/>
  <c r="O2154" i="1"/>
  <c r="O2431" i="1"/>
  <c r="O2734" i="1"/>
  <c r="O464" i="1"/>
  <c r="O1952" i="1"/>
  <c r="O888" i="1"/>
  <c r="O1652" i="1"/>
  <c r="O1057" i="1"/>
  <c r="O3004" i="1"/>
  <c r="O1571" i="1"/>
  <c r="O2283" i="1"/>
  <c r="O1957" i="1"/>
  <c r="O1208" i="1"/>
  <c r="O947" i="1"/>
  <c r="O1511" i="1"/>
  <c r="O558" i="1"/>
  <c r="O2836" i="1"/>
  <c r="O588" i="1"/>
  <c r="O3074" i="1"/>
  <c r="O948" i="1"/>
  <c r="O1063" i="1"/>
  <c r="O1365" i="1"/>
  <c r="O2031" i="1"/>
  <c r="O1895" i="1"/>
  <c r="O1275" i="1"/>
  <c r="O3387" i="1"/>
  <c r="O2175" i="1"/>
  <c r="O1583" i="1"/>
  <c r="O3406" i="1"/>
  <c r="O1088" i="1"/>
  <c r="O2000" i="1"/>
  <c r="O3015" i="1"/>
  <c r="O2168" i="1"/>
  <c r="O1249" i="1"/>
  <c r="O2626" i="1"/>
  <c r="O2973" i="1"/>
  <c r="O2461" i="1"/>
  <c r="O3152" i="1"/>
  <c r="O2736" i="1"/>
  <c r="O1786" i="1"/>
  <c r="O502" i="1"/>
  <c r="O1991" i="1"/>
  <c r="O1596" i="1"/>
  <c r="O3108" i="1"/>
  <c r="O3024" i="1"/>
  <c r="O3537" i="1"/>
  <c r="O1315" i="1"/>
  <c r="O760" i="1"/>
  <c r="O3081" i="1"/>
  <c r="O3042" i="1"/>
  <c r="O3604" i="1"/>
  <c r="O3085" i="1"/>
  <c r="O534" i="1"/>
  <c r="O2737" i="1"/>
  <c r="O826" i="1"/>
  <c r="O2180" i="1"/>
  <c r="O954" i="1"/>
  <c r="O1626" i="1"/>
  <c r="O2892" i="1"/>
  <c r="O2130" i="1"/>
  <c r="O2762" i="1"/>
  <c r="O1925" i="1"/>
  <c r="O1794" i="1"/>
  <c r="O1508" i="1"/>
  <c r="O2148" i="1"/>
  <c r="O902" i="1"/>
  <c r="O1863" i="1"/>
  <c r="O1350" i="1"/>
  <c r="O3648" i="1"/>
  <c r="O904" i="1"/>
  <c r="O3007" i="1"/>
  <c r="O847" i="1"/>
  <c r="O1598" i="1"/>
  <c r="O1370" i="1"/>
  <c r="O548" i="1"/>
  <c r="O2252" i="1"/>
  <c r="O2627" i="1"/>
  <c r="O1461" i="1"/>
  <c r="O1046" i="1"/>
  <c r="O2805" i="1"/>
  <c r="O919" i="1"/>
  <c r="O2210" i="1"/>
  <c r="O3078" i="1"/>
  <c r="O3110" i="1"/>
  <c r="O480" i="1"/>
  <c r="O2516" i="1"/>
  <c r="O584" i="1"/>
  <c r="O2398" i="1"/>
  <c r="O1926" i="1"/>
  <c r="O2292" i="1"/>
  <c r="O2003" i="1"/>
  <c r="O1796" i="1"/>
  <c r="O3099" i="1"/>
  <c r="O1942" i="1"/>
  <c r="O1078" i="1"/>
  <c r="O2725" i="1"/>
  <c r="O633" i="1"/>
  <c r="O3550" i="1"/>
  <c r="O2519" i="1"/>
  <c r="O2903" i="1"/>
  <c r="O1762" i="1"/>
  <c r="O642" i="1"/>
  <c r="O2152" i="1"/>
  <c r="O2884" i="1"/>
  <c r="O3022" i="1"/>
  <c r="O1992" i="1"/>
  <c r="O1540" i="1"/>
  <c r="O1376" i="1"/>
  <c r="O698" i="1"/>
  <c r="O2771" i="1"/>
  <c r="O2930" i="1"/>
  <c r="O3120" i="1"/>
  <c r="O3326" i="1"/>
  <c r="O3149" i="1"/>
  <c r="O2447" i="1"/>
  <c r="O2990" i="1"/>
  <c r="O2749" i="1"/>
  <c r="O2658" i="1"/>
  <c r="O2200" i="1"/>
  <c r="O2799" i="1"/>
  <c r="O1578" i="1"/>
  <c r="O1406" i="1"/>
  <c r="O2342" i="1"/>
  <c r="O3224" i="1"/>
  <c r="O3225" i="1"/>
  <c r="O2721" i="1"/>
  <c r="O2929" i="1"/>
  <c r="O2548" i="1"/>
  <c r="O1418" i="1"/>
  <c r="O3516" i="1"/>
  <c r="O1158" i="1"/>
  <c r="O2862" i="1"/>
  <c r="O3328" i="1"/>
  <c r="O1618" i="1"/>
  <c r="O1361" i="1"/>
  <c r="O2448" i="1"/>
  <c r="O1454" i="1"/>
  <c r="O3446" i="1"/>
  <c r="O1707" i="1"/>
  <c r="O2802" i="1"/>
  <c r="O2035" i="1"/>
  <c r="O2271" i="1"/>
  <c r="O670" i="1"/>
  <c r="O1645" i="1"/>
  <c r="O2978" i="1"/>
  <c r="O3541" i="1"/>
  <c r="O2906" i="1"/>
  <c r="O3082" i="1"/>
  <c r="O961" i="1"/>
  <c r="O2602" i="1"/>
  <c r="O2243" i="1"/>
  <c r="O2245" i="1"/>
  <c r="O2311" i="1"/>
  <c r="O617" i="1"/>
  <c r="O3092" i="1"/>
  <c r="O1507" i="1"/>
  <c r="O619" i="1"/>
  <c r="O2170" i="1"/>
  <c r="O3158" i="1"/>
  <c r="O2375" i="1"/>
  <c r="O1512" i="1"/>
  <c r="O2323" i="1"/>
  <c r="O3500" i="1"/>
  <c r="O2389" i="1"/>
  <c r="O1417" i="1"/>
  <c r="O3147" i="1"/>
  <c r="O1691" i="1"/>
  <c r="O3438" i="1"/>
  <c r="O2113" i="1"/>
  <c r="O1940" i="1"/>
  <c r="O438" i="1"/>
  <c r="O2034" i="1"/>
  <c r="O1139" i="1"/>
  <c r="O2641" i="1"/>
  <c r="O1951" i="1"/>
  <c r="O1873" i="1"/>
  <c r="O1876" i="1"/>
  <c r="O2214" i="1"/>
  <c r="O1149" i="1"/>
  <c r="O2055" i="1"/>
  <c r="O2887" i="1"/>
  <c r="O1538" i="1"/>
  <c r="O2139" i="1"/>
  <c r="O1157" i="1"/>
  <c r="O837" i="1"/>
  <c r="O1720" i="1"/>
  <c r="O2308" i="1"/>
  <c r="O2515" i="1"/>
  <c r="O1658" i="1"/>
  <c r="O2991" i="1"/>
  <c r="O638" i="1"/>
  <c r="O2861" i="1"/>
  <c r="O2616" i="1"/>
  <c r="O3086" i="1"/>
  <c r="O1733" i="1"/>
  <c r="O1826" i="1"/>
  <c r="O3280" i="1"/>
  <c r="O2999" i="1"/>
  <c r="O2781" i="1"/>
  <c r="O2685" i="1"/>
  <c r="O1186" i="1"/>
  <c r="O2964" i="1"/>
  <c r="O2918" i="1"/>
  <c r="O3223" i="1"/>
  <c r="O2472" i="1"/>
  <c r="O2551" i="1"/>
  <c r="O2473" i="1"/>
  <c r="O2474" i="1"/>
  <c r="O3183" i="1"/>
  <c r="O2336" i="1"/>
  <c r="O850" i="1"/>
  <c r="O3662" i="1"/>
  <c r="O2644" i="1"/>
  <c r="O2422" i="1"/>
  <c r="O2134" i="1"/>
  <c r="O3138" i="1"/>
  <c r="O1702" i="1"/>
  <c r="O2144" i="1"/>
  <c r="O2673" i="1"/>
  <c r="O552" i="1"/>
  <c r="O3009" i="1"/>
  <c r="O2923" i="1"/>
  <c r="O1430" i="1"/>
  <c r="O1900" i="1"/>
  <c r="O1133" i="1"/>
  <c r="O3222" i="1"/>
  <c r="O2806" i="1"/>
  <c r="O3372" i="1"/>
  <c r="O1832" i="1"/>
  <c r="O1920" i="1"/>
  <c r="O1480" i="1"/>
  <c r="O2215" i="1"/>
  <c r="O2038" i="1"/>
  <c r="O2374" i="1"/>
  <c r="O2140" i="1"/>
  <c r="O1388" i="1"/>
  <c r="O2240" i="1"/>
  <c r="O1870" i="1"/>
  <c r="O3160" i="1"/>
  <c r="O3162" i="1"/>
  <c r="O2895" i="1"/>
  <c r="O3068" i="1"/>
  <c r="O1085" i="1"/>
  <c r="O1086" i="1"/>
  <c r="O1196" i="1"/>
  <c r="O1612" i="1"/>
  <c r="O1615" i="1"/>
  <c r="O2718" i="1"/>
  <c r="O2924" i="1"/>
  <c r="O3534" i="1"/>
  <c r="O1635" i="1"/>
  <c r="O3364" i="1"/>
  <c r="O1914" i="1"/>
  <c r="O2520" i="1"/>
  <c r="O1916" i="1"/>
  <c r="O3329" i="1"/>
  <c r="O1921" i="1"/>
  <c r="O1731" i="1"/>
  <c r="O3095" i="1"/>
  <c r="O2021" i="1"/>
  <c r="O2998" i="1"/>
  <c r="O2699" i="1"/>
  <c r="O2458" i="1"/>
  <c r="O1669" i="1"/>
  <c r="O1555" i="1"/>
  <c r="O3348" i="1"/>
  <c r="O3228" i="1"/>
  <c r="O625" i="1"/>
  <c r="O950" i="1"/>
  <c r="O3274" i="1"/>
  <c r="O2776" i="1"/>
  <c r="O3430" i="1"/>
  <c r="O2825" i="1"/>
  <c r="O2666" i="1"/>
  <c r="O1031" i="1"/>
  <c r="O1976" i="1"/>
  <c r="O2992" i="1"/>
  <c r="O2684" i="1"/>
  <c r="O2284" i="1"/>
  <c r="O2526" i="1"/>
  <c r="O3916" i="1"/>
  <c r="O632" i="1"/>
  <c r="O1052" i="1"/>
  <c r="O2547" i="1"/>
  <c r="O1715" i="1"/>
  <c r="O2454" i="1"/>
  <c r="O2591" i="1"/>
  <c r="O2020" i="1"/>
  <c r="O2815" i="1"/>
  <c r="O2712" i="1"/>
  <c r="O2480" i="1"/>
  <c r="O3345" i="1"/>
  <c r="O3244" i="1"/>
  <c r="O716" i="1"/>
  <c r="O3028" i="1"/>
  <c r="O2604" i="1"/>
  <c r="O986" i="1"/>
  <c r="O2674" i="1"/>
  <c r="O2739" i="1"/>
  <c r="O3745" i="1"/>
  <c r="O2505" i="1"/>
  <c r="O2613" i="1"/>
  <c r="O3414" i="1"/>
  <c r="O2968" i="1"/>
  <c r="O1772" i="1"/>
  <c r="O3427" i="1"/>
  <c r="O906" i="1"/>
  <c r="O1986" i="1"/>
  <c r="O1110" i="1"/>
  <c r="O2199" i="1"/>
  <c r="O2099" i="1"/>
  <c r="O2459" i="1"/>
  <c r="O2592" i="1"/>
  <c r="O3397" i="1"/>
  <c r="O1481" i="1"/>
  <c r="O2314" i="1"/>
  <c r="O2846" i="1"/>
  <c r="O1922" i="1"/>
  <c r="O744" i="1"/>
  <c r="O540" i="1"/>
  <c r="O2250" i="1"/>
  <c r="O2155" i="1"/>
  <c r="O2807" i="1"/>
  <c r="O1831" i="1"/>
  <c r="O659" i="1"/>
  <c r="O2751" i="1"/>
  <c r="O2430" i="1"/>
  <c r="O2639" i="1"/>
  <c r="O1154" i="1"/>
  <c r="O2556" i="1"/>
  <c r="O2451" i="1"/>
  <c r="O2829" i="1"/>
  <c r="O3346" i="1"/>
  <c r="O1959" i="1"/>
  <c r="O2450" i="1"/>
  <c r="O3236" i="1"/>
  <c r="O3240" i="1"/>
  <c r="O3420" i="1"/>
  <c r="O3373" i="1"/>
  <c r="O603" i="1"/>
  <c r="O1671" i="1"/>
  <c r="O2307" i="1"/>
  <c r="O2676" i="1"/>
  <c r="O2683" i="1"/>
  <c r="O1323" i="1"/>
  <c r="O3513" i="1"/>
  <c r="O1567" i="1"/>
  <c r="O2758" i="1"/>
  <c r="O2883" i="1"/>
  <c r="O3044" i="1"/>
  <c r="O1584" i="1"/>
  <c r="O2160" i="1"/>
  <c r="O2552" i="1"/>
  <c r="O1099" i="1"/>
  <c r="O1491" i="1"/>
  <c r="O2841" i="1"/>
  <c r="O2278" i="1"/>
  <c r="O791" i="1"/>
  <c r="O3641" i="1"/>
  <c r="O557" i="1"/>
  <c r="O1609" i="1"/>
  <c r="O2845" i="1"/>
  <c r="O2847" i="1"/>
  <c r="O3300" i="1"/>
  <c r="O1245" i="1"/>
  <c r="O1966" i="1"/>
  <c r="O3190" i="1"/>
  <c r="O1967" i="1"/>
  <c r="O2309" i="1"/>
  <c r="O1516" i="1"/>
  <c r="O2209" i="1"/>
  <c r="O2994" i="1"/>
  <c r="O2220" i="1"/>
  <c r="O2111" i="1"/>
  <c r="O2118" i="1"/>
  <c r="O2117" i="1"/>
  <c r="O3090" i="1"/>
  <c r="O2239" i="1"/>
  <c r="O1999" i="1"/>
  <c r="O1780" i="1"/>
  <c r="O2128" i="1"/>
  <c r="O1415" i="1"/>
  <c r="O510" i="1"/>
  <c r="O2905" i="1"/>
  <c r="O1272" i="1"/>
  <c r="O456" i="1"/>
  <c r="O1793" i="1"/>
  <c r="O2654" i="1"/>
  <c r="O3640" i="1"/>
  <c r="O2801" i="1"/>
  <c r="O2369" i="1"/>
  <c r="O3409" i="1"/>
  <c r="O3259" i="1"/>
  <c r="O3227" i="1"/>
  <c r="O2813" i="1"/>
  <c r="O2607" i="1"/>
  <c r="O3172" i="1"/>
  <c r="O2379" i="1"/>
  <c r="O1703" i="1"/>
  <c r="O3096" i="1"/>
  <c r="O1588" i="1"/>
  <c r="O3581" i="1"/>
  <c r="O2408" i="1"/>
  <c r="O3307" i="1"/>
  <c r="O3187" i="1"/>
  <c r="O2835" i="1"/>
  <c r="O2316" i="1"/>
  <c r="O2901" i="1"/>
  <c r="O3444" i="1"/>
  <c r="O2224" i="1"/>
  <c r="O1611" i="1"/>
  <c r="O1066" i="1"/>
  <c r="O2432" i="1"/>
  <c r="O2977" i="1"/>
  <c r="O2233" i="1"/>
  <c r="O1747" i="1"/>
  <c r="O2987" i="1"/>
  <c r="O460" i="1"/>
  <c r="O2854" i="1"/>
  <c r="O3229" i="1"/>
  <c r="O3201" i="1"/>
  <c r="O2738" i="1"/>
  <c r="O2744" i="1"/>
  <c r="O3335" i="1"/>
  <c r="O3003" i="1"/>
  <c r="O1515" i="1"/>
  <c r="O517" i="1"/>
  <c r="O2137" i="1"/>
  <c r="O3360" i="1"/>
  <c r="O3210" i="1"/>
  <c r="O3010" i="1"/>
  <c r="O2816" i="1"/>
  <c r="O3060" i="1"/>
  <c r="O3342" i="1"/>
  <c r="O1782" i="1"/>
  <c r="O2036" i="1"/>
  <c r="O1106" i="1"/>
  <c r="O2769" i="1"/>
  <c r="O521" i="1"/>
  <c r="O1246" i="1"/>
  <c r="O3017" i="1"/>
  <c r="O651" i="1"/>
  <c r="O2618" i="1"/>
  <c r="O523" i="1"/>
  <c r="O463" i="1"/>
  <c r="O3504" i="1"/>
  <c r="O2844" i="1"/>
  <c r="O2979" i="1"/>
  <c r="O2404" i="1"/>
  <c r="O771" i="1"/>
  <c r="O2202" i="1"/>
  <c r="O2075" i="1"/>
  <c r="O2428" i="1"/>
  <c r="O3048" i="1"/>
  <c r="O2213" i="1"/>
  <c r="O2865" i="1"/>
  <c r="O3365" i="1"/>
  <c r="O2733" i="1"/>
  <c r="O3311" i="1"/>
  <c r="O3097" i="1"/>
  <c r="O3057" i="1"/>
  <c r="O2436" i="1"/>
  <c r="O2937" i="1"/>
  <c r="O2938" i="1"/>
  <c r="O1429" i="1"/>
  <c r="O2657" i="1"/>
  <c r="O2558" i="1"/>
  <c r="O1836" i="1"/>
  <c r="O2437" i="1"/>
  <c r="O1705" i="1"/>
  <c r="O3104" i="1"/>
  <c r="O3347" i="1"/>
  <c r="O2876" i="1"/>
  <c r="O3100" i="1"/>
  <c r="O2877" i="1"/>
  <c r="O1010" i="1"/>
  <c r="O2225" i="1"/>
  <c r="O2879" i="1"/>
  <c r="O892" i="1"/>
  <c r="O2339" i="1"/>
  <c r="O1971" i="1"/>
  <c r="O1977" i="1"/>
  <c r="O2966" i="1"/>
  <c r="O1737" i="1"/>
  <c r="O2263" i="1"/>
  <c r="O2136" i="1"/>
  <c r="O681" i="1"/>
  <c r="O2166" i="1"/>
  <c r="O3577" i="1"/>
  <c r="O3349" i="1"/>
  <c r="O1045" i="1"/>
  <c r="O2549" i="1"/>
  <c r="O1694" i="1"/>
  <c r="O2786" i="1"/>
  <c r="O1973" i="1"/>
  <c r="O2789" i="1"/>
  <c r="O3161" i="1"/>
  <c r="O3506" i="1"/>
  <c r="O2386" i="1"/>
  <c r="O3370" i="1"/>
  <c r="O2164" i="1"/>
  <c r="O2399" i="1"/>
  <c r="O1727" i="1"/>
  <c r="O3180" i="1"/>
  <c r="O3249" i="1"/>
  <c r="O2171" i="1"/>
  <c r="O3250" i="1"/>
  <c r="O3251" i="1"/>
  <c r="O2554" i="1"/>
  <c r="O2039" i="1"/>
  <c r="O3087" i="1"/>
  <c r="O2680" i="1"/>
  <c r="O3094" i="1"/>
  <c r="O3151" i="1"/>
  <c r="O3107" i="1"/>
  <c r="O3303" i="1"/>
  <c r="O2697" i="1"/>
  <c r="O3114" i="1"/>
  <c r="O3115" i="1"/>
  <c r="O1639" i="1"/>
  <c r="O2466" i="1"/>
  <c r="O2352" i="1"/>
  <c r="O2859" i="1"/>
  <c r="O3677" i="1"/>
  <c r="O3272" i="1"/>
  <c r="O1334" i="1"/>
  <c r="O2096" i="1"/>
  <c r="O2717" i="1"/>
  <c r="O3429" i="1"/>
  <c r="O2811" i="1"/>
  <c r="O3030" i="1"/>
  <c r="O2127" i="1"/>
  <c r="O2517" i="1"/>
  <c r="O3419" i="1"/>
  <c r="O2748" i="1"/>
  <c r="O1021" i="1"/>
  <c r="O3238" i="1"/>
  <c r="O3111" i="1"/>
  <c r="O1024" i="1"/>
  <c r="O2921" i="1"/>
  <c r="O2298" i="1"/>
  <c r="O3164" i="1"/>
  <c r="O2920" i="1"/>
  <c r="O1865" i="1"/>
  <c r="O3664" i="1"/>
  <c r="O1040" i="1"/>
  <c r="O3018" i="1"/>
  <c r="O3221" i="1"/>
  <c r="O3524" i="1"/>
  <c r="O2809" i="1"/>
  <c r="O3043" i="1"/>
  <c r="O3684" i="1"/>
  <c r="O1908" i="1"/>
  <c r="O3271" i="1"/>
  <c r="O2246" i="1"/>
  <c r="O2372" i="1"/>
  <c r="O2507" i="1"/>
  <c r="O3395" i="1"/>
  <c r="O3495" i="1"/>
  <c r="O1087" i="1"/>
  <c r="O3496" i="1"/>
  <c r="O3063" i="1"/>
  <c r="O3125" i="1"/>
  <c r="O1637" i="1"/>
  <c r="O1258" i="1"/>
  <c r="O2406" i="1"/>
  <c r="O2851" i="1"/>
  <c r="O2285" i="1"/>
  <c r="O807" i="1"/>
  <c r="O1470" i="1"/>
  <c r="O674" i="1"/>
  <c r="O3304" i="1"/>
  <c r="O435" i="1"/>
  <c r="O3407" i="1"/>
  <c r="O1487" i="1"/>
  <c r="O1488" i="1"/>
  <c r="O2295" i="1"/>
  <c r="O1490" i="1"/>
  <c r="O1670" i="1"/>
  <c r="O1118" i="1"/>
  <c r="O3540" i="1"/>
  <c r="O3330" i="1"/>
  <c r="O3523" i="1"/>
  <c r="O3336" i="1"/>
  <c r="O1329" i="1"/>
  <c r="O973" i="1"/>
  <c r="O2997" i="1"/>
  <c r="O2648" i="1"/>
  <c r="O2931" i="1"/>
  <c r="O3591" i="1"/>
  <c r="O1722" i="1"/>
  <c r="O2514" i="1"/>
  <c r="O3629" i="1"/>
  <c r="O996" i="1"/>
  <c r="O2852" i="1"/>
  <c r="O2537" i="1"/>
  <c r="O2780" i="1"/>
  <c r="O3102" i="1"/>
  <c r="O3367" i="1"/>
  <c r="O1574" i="1"/>
  <c r="O1395" i="1"/>
  <c r="O3047" i="1"/>
  <c r="O3128" i="1"/>
  <c r="O3139" i="1"/>
  <c r="O2916" i="1"/>
  <c r="O3142" i="1"/>
  <c r="O3072" i="1"/>
  <c r="O1425" i="1"/>
  <c r="O3582" i="1"/>
  <c r="O1631" i="1"/>
  <c r="O2329" i="1"/>
  <c r="O723" i="1"/>
  <c r="O1035" i="1"/>
  <c r="O3402" i="1"/>
  <c r="O2346" i="1"/>
  <c r="O2766" i="1"/>
  <c r="O2008" i="1"/>
  <c r="O3375" i="1"/>
  <c r="O2198" i="1"/>
  <c r="O2499" i="1"/>
  <c r="O3439" i="1"/>
  <c r="O3636" i="1"/>
  <c r="O3308" i="1"/>
  <c r="O3181" i="1"/>
  <c r="O2690" i="1"/>
  <c r="O1292" i="1"/>
  <c r="O2555" i="1"/>
  <c r="O2255" i="1"/>
  <c r="O1713" i="1"/>
  <c r="O2731" i="1"/>
  <c r="O3385" i="1"/>
  <c r="O3415" i="1"/>
  <c r="O3530" i="1"/>
  <c r="O2950" i="1"/>
  <c r="O3026" i="1"/>
  <c r="O2302" i="1"/>
  <c r="O2456" i="1"/>
  <c r="O2460" i="1"/>
  <c r="O2479" i="1"/>
  <c r="O2649" i="1"/>
  <c r="O2869" i="1"/>
  <c r="O2491" i="1"/>
  <c r="O3404" i="1"/>
  <c r="O3064" i="1"/>
  <c r="O2893" i="1"/>
  <c r="O2686" i="1"/>
  <c r="O631" i="1"/>
  <c r="O2005" i="1"/>
  <c r="O1398" i="1"/>
  <c r="O2011" i="1"/>
  <c r="O635" i="1"/>
  <c r="O1168" i="1"/>
  <c r="O2550" i="1"/>
  <c r="O2702" i="1"/>
  <c r="O2704" i="1"/>
  <c r="O1408" i="1"/>
  <c r="O2391" i="1"/>
  <c r="O3580" i="1"/>
  <c r="O3583" i="1"/>
  <c r="O2936" i="1"/>
  <c r="O3176" i="1"/>
  <c r="O2727" i="1"/>
  <c r="O1422" i="1"/>
  <c r="O2052" i="1"/>
  <c r="O2248" i="1"/>
  <c r="O3027" i="1"/>
  <c r="O3327" i="1"/>
  <c r="O3497" i="1"/>
  <c r="O3045" i="1"/>
  <c r="O1431" i="1"/>
  <c r="O1852" i="1"/>
  <c r="O2261" i="1"/>
  <c r="O3186" i="1"/>
  <c r="O3553" i="1"/>
  <c r="O3340" i="1"/>
  <c r="O3668" i="1"/>
  <c r="O1674" i="1"/>
  <c r="O3239" i="1"/>
  <c r="O2090" i="1"/>
  <c r="O3457" i="1"/>
  <c r="O2453" i="1"/>
  <c r="O3070" i="1"/>
  <c r="O1479" i="1"/>
  <c r="O2993" i="1"/>
  <c r="O2305" i="1"/>
  <c r="O2477" i="1"/>
  <c r="O2116" i="1"/>
  <c r="O3312" i="1"/>
  <c r="O650" i="1"/>
  <c r="O654" i="1"/>
  <c r="O3369" i="1"/>
  <c r="O2803" i="1"/>
  <c r="O1930" i="1"/>
  <c r="O656" i="1"/>
  <c r="O3445" i="1"/>
  <c r="O3019" i="1"/>
  <c r="O3179" i="1"/>
  <c r="O3507" i="1"/>
  <c r="O2814" i="1"/>
  <c r="O665" i="1"/>
  <c r="O2708" i="1"/>
  <c r="O2546" i="1"/>
  <c r="O3389" i="1"/>
  <c r="O2181" i="1"/>
  <c r="O2828" i="1"/>
  <c r="O1751" i="1"/>
  <c r="O3121" i="1"/>
  <c r="O3193" i="1"/>
  <c r="O2730" i="1"/>
  <c r="O3355" i="1"/>
  <c r="O1777" i="1"/>
  <c r="O2743" i="1"/>
  <c r="O1548" i="1"/>
  <c r="O3432" i="1"/>
  <c r="O3498" i="1"/>
  <c r="O3679" i="1"/>
  <c r="O3441" i="1"/>
  <c r="O2014" i="1"/>
  <c r="O3331" i="1"/>
  <c r="O2778" i="1"/>
  <c r="O1839" i="1"/>
  <c r="O2796" i="1"/>
  <c r="O2914" i="1"/>
  <c r="O3394" i="1"/>
  <c r="O2287" i="1"/>
  <c r="O1630" i="1"/>
  <c r="O3025" i="1"/>
  <c r="O3630" i="1"/>
  <c r="O3778" i="1"/>
  <c r="O2500" i="1"/>
  <c r="O2319" i="1"/>
  <c r="O2110" i="1"/>
  <c r="O2503" i="1"/>
  <c r="O2823" i="1"/>
  <c r="O3656" i="1"/>
  <c r="O2527" i="1"/>
  <c r="O2343" i="1"/>
  <c r="O1890" i="1"/>
  <c r="O2842" i="1"/>
  <c r="O2553" i="1"/>
  <c r="O2971" i="1"/>
  <c r="O715" i="1"/>
  <c r="O2354" i="1"/>
  <c r="O2726" i="1"/>
  <c r="O3157" i="1"/>
  <c r="O3341" i="1"/>
  <c r="O3631" i="1"/>
  <c r="O3076" i="1"/>
  <c r="O2996" i="1"/>
  <c r="O2179" i="1"/>
  <c r="O3173" i="1"/>
  <c r="O3174" i="1"/>
  <c r="O3093" i="1"/>
  <c r="O2223" i="1"/>
  <c r="O2784" i="1"/>
  <c r="O2635" i="1"/>
  <c r="O1728" i="1"/>
  <c r="O3592" i="1"/>
  <c r="O2646" i="1"/>
  <c r="O3714" i="1"/>
  <c r="O3322" i="1"/>
  <c r="O1750" i="1"/>
  <c r="O2256" i="1"/>
  <c r="O3203" i="1"/>
  <c r="O2013" i="1"/>
  <c r="O2671" i="1"/>
  <c r="O2259" i="1"/>
  <c r="O2672" i="1"/>
  <c r="O3146" i="1"/>
  <c r="O2481" i="1"/>
  <c r="O1544" i="1"/>
  <c r="O1254" i="1"/>
  <c r="O1546" i="1"/>
  <c r="O3302" i="1"/>
  <c r="O2529" i="1"/>
  <c r="O3546" i="1"/>
  <c r="O3450" i="1"/>
  <c r="O774" i="1"/>
  <c r="O3242" i="1"/>
  <c r="O2093" i="1"/>
  <c r="O1835" i="1"/>
  <c r="O465" i="1"/>
  <c r="O3456" i="1"/>
  <c r="O3314" i="1"/>
  <c r="O1573" i="1"/>
  <c r="O2098" i="1"/>
  <c r="O2878" i="1"/>
  <c r="O2335" i="1"/>
  <c r="O3101" i="1"/>
  <c r="O3313" i="1"/>
  <c r="O778" i="1"/>
  <c r="O467" i="1"/>
  <c r="O3319" i="1"/>
  <c r="O3826" i="1"/>
  <c r="O792" i="1"/>
  <c r="O3033" i="1"/>
  <c r="O2376" i="1"/>
  <c r="O2162" i="1"/>
  <c r="O2787" i="1"/>
  <c r="O3353" i="1"/>
  <c r="O1034" i="1"/>
  <c r="O2178" i="1"/>
  <c r="O2942" i="1"/>
  <c r="O2186" i="1"/>
  <c r="O3572" i="1"/>
  <c r="O1683" i="1"/>
  <c r="O3712" i="1"/>
  <c r="O1073" i="1"/>
  <c r="O3088" i="1"/>
  <c r="O3105" i="1"/>
  <c r="O2257" i="1"/>
  <c r="O3266" i="1"/>
  <c r="O3568" i="1"/>
  <c r="O1712" i="1"/>
  <c r="O3117" i="1"/>
  <c r="O3265" i="1"/>
  <c r="O3011" i="1"/>
  <c r="O2521" i="1"/>
  <c r="O3209" i="1"/>
  <c r="O3208" i="1"/>
  <c r="O3279" i="1"/>
  <c r="O2897" i="1"/>
  <c r="O3282" i="1"/>
  <c r="O2040" i="1"/>
  <c r="O2772" i="1"/>
  <c r="O2922" i="1"/>
  <c r="O3499" i="1"/>
  <c r="O2790" i="1"/>
  <c r="O2619" i="1"/>
  <c r="O2808" i="1"/>
  <c r="O3252" i="1"/>
  <c r="O879" i="1"/>
  <c r="O1171" i="1"/>
  <c r="O3091" i="1"/>
  <c r="O2651" i="1"/>
  <c r="O2824" i="1"/>
  <c r="O3263" i="1"/>
  <c r="O3578" i="1"/>
  <c r="O3192" i="1"/>
  <c r="O2150" i="1"/>
  <c r="O2412" i="1"/>
  <c r="O2670" i="1"/>
  <c r="O2418" i="1"/>
  <c r="O3666" i="1"/>
  <c r="O2165" i="1"/>
  <c r="O2675" i="1"/>
  <c r="O2419" i="1"/>
  <c r="O3713" i="1"/>
  <c r="O1214" i="1"/>
  <c r="O1221" i="1"/>
  <c r="O3301" i="1"/>
  <c r="O3639" i="1"/>
  <c r="O2463" i="1"/>
  <c r="O2216" i="1"/>
  <c r="O2484" i="1"/>
  <c r="O2489" i="1"/>
  <c r="O491" i="1"/>
  <c r="O2896" i="1"/>
  <c r="O3711" i="1"/>
  <c r="O2745" i="1"/>
  <c r="O1256" i="1"/>
  <c r="O1633" i="1"/>
  <c r="O3759" i="1"/>
  <c r="O1634" i="1"/>
  <c r="O1262" i="1"/>
  <c r="O3260" i="1"/>
  <c r="O1648" i="1"/>
  <c r="O3453" i="1"/>
  <c r="O949" i="1"/>
  <c r="O1961" i="1"/>
  <c r="O3262" i="1"/>
  <c r="O1960" i="1"/>
  <c r="O1656" i="1"/>
  <c r="O1666" i="1"/>
  <c r="O2300" i="1"/>
  <c r="O3281" i="1"/>
  <c r="O3374" i="1"/>
  <c r="O2046" i="1"/>
  <c r="O3230" i="1"/>
  <c r="O3442" i="1"/>
  <c r="O2371" i="1"/>
  <c r="O2848" i="1"/>
  <c r="O2662" i="1"/>
  <c r="O2863" i="1"/>
  <c r="O2867" i="1"/>
  <c r="O2395" i="1"/>
  <c r="O2881" i="1"/>
  <c r="O2396" i="1"/>
  <c r="O1386" i="1"/>
  <c r="O2875" i="1"/>
  <c r="O3735" i="1"/>
  <c r="O2713" i="1"/>
  <c r="O2908" i="1"/>
  <c r="O1811" i="1"/>
  <c r="O3198" i="1"/>
  <c r="O1037" i="1"/>
  <c r="O2189" i="1"/>
  <c r="O3510" i="1"/>
  <c r="O3089" i="1"/>
  <c r="O1829" i="1"/>
  <c r="O3431" i="1"/>
  <c r="O2211" i="1"/>
  <c r="O3447" i="1"/>
  <c r="O2980" i="1"/>
  <c r="O3122" i="1"/>
  <c r="O1075" i="1"/>
  <c r="O3399" i="1"/>
  <c r="O3124" i="1"/>
  <c r="O3323" i="1"/>
  <c r="O3008" i="1"/>
  <c r="O1894" i="1"/>
  <c r="O1892" i="1"/>
  <c r="O3020" i="1"/>
  <c r="O3606" i="1"/>
  <c r="O3032" i="1"/>
  <c r="O1947" i="1"/>
  <c r="O1564" i="1"/>
  <c r="O2324" i="1"/>
  <c r="O2325" i="1"/>
  <c r="O3593" i="1"/>
  <c r="O2357" i="1"/>
  <c r="O3570" i="1"/>
  <c r="O1607" i="1"/>
  <c r="O1170" i="1"/>
  <c r="O3205" i="1"/>
  <c r="O3396" i="1"/>
  <c r="O1169" i="1"/>
  <c r="O3493" i="1"/>
  <c r="O2940" i="1"/>
  <c r="O3325" i="1"/>
  <c r="O3552" i="1"/>
  <c r="O3413" i="1"/>
  <c r="O2455" i="1"/>
  <c r="O3515" i="1"/>
  <c r="O3356" i="1"/>
  <c r="O1238" i="1"/>
  <c r="O3148" i="1"/>
  <c r="O3655" i="1"/>
  <c r="O1718" i="1"/>
  <c r="O3576" i="1"/>
  <c r="O2543" i="1"/>
  <c r="O846" i="1"/>
  <c r="O3029" i="1"/>
  <c r="O3538" i="1"/>
  <c r="O1740" i="1"/>
  <c r="O547" i="1"/>
  <c r="O3642" i="1"/>
  <c r="O3283" i="1"/>
  <c r="O3390" i="1"/>
  <c r="O3391" i="1"/>
  <c r="O545" i="1"/>
  <c r="O2184" i="1"/>
  <c r="O3284" i="1"/>
  <c r="O3458" i="1"/>
  <c r="O546" i="1"/>
  <c r="O2183" i="1"/>
  <c r="O1309" i="1"/>
  <c r="O2594" i="1"/>
  <c r="O3501" i="1"/>
  <c r="O3633" i="1"/>
  <c r="O3509" i="1"/>
  <c r="O3416" i="1"/>
  <c r="O3635" i="1"/>
  <c r="O2282" i="1"/>
  <c r="O1838" i="1"/>
  <c r="O2288" i="1"/>
  <c r="O3351" i="1"/>
  <c r="O2932" i="1"/>
  <c r="O3126" i="1"/>
  <c r="O1393" i="1"/>
  <c r="O2948" i="1"/>
  <c r="O3129" i="1"/>
  <c r="O1392" i="1"/>
  <c r="O3796" i="1"/>
  <c r="O2701" i="1"/>
  <c r="O2334" i="1"/>
  <c r="O3542" i="1"/>
  <c r="O3261" i="1"/>
  <c r="O1893" i="1"/>
  <c r="O2983" i="1"/>
  <c r="O3388" i="1"/>
  <c r="O3548" i="1"/>
  <c r="O3743" i="1"/>
  <c r="O1443" i="1"/>
  <c r="O2754" i="1"/>
  <c r="O2382" i="1"/>
  <c r="O2752" i="1"/>
  <c r="O3000" i="1"/>
  <c r="O3189" i="1"/>
  <c r="O3309" i="1"/>
  <c r="O2433" i="1"/>
  <c r="O3200" i="1"/>
  <c r="O1510" i="1"/>
  <c r="O3574" i="1"/>
  <c r="O3424" i="1"/>
  <c r="O3337" i="1"/>
  <c r="O3338" i="1"/>
  <c r="O3676" i="1"/>
  <c r="O2012" i="1"/>
  <c r="O3053" i="1"/>
  <c r="O2023" i="1"/>
  <c r="O3215" i="1"/>
  <c r="O3536" i="1"/>
  <c r="O2855" i="1"/>
  <c r="O2084" i="1"/>
  <c r="O3243" i="1"/>
  <c r="O2541" i="1"/>
  <c r="O1575" i="1"/>
  <c r="O1012" i="1"/>
  <c r="O2559" i="1"/>
  <c r="O590" i="1"/>
  <c r="O589" i="1"/>
  <c r="O591" i="1"/>
  <c r="O592" i="1"/>
  <c r="O2106" i="1"/>
  <c r="O2880" i="1"/>
  <c r="O3368" i="1"/>
  <c r="O3245" i="1"/>
  <c r="O3804" i="1"/>
  <c r="O2101" i="1"/>
  <c r="O3103" i="1"/>
  <c r="O2611" i="1"/>
  <c r="O3697" i="1"/>
  <c r="O3278" i="1"/>
  <c r="O2634" i="1"/>
  <c r="O3605" i="1"/>
  <c r="O2946" i="1"/>
  <c r="O3289" i="1"/>
  <c r="O3305" i="1"/>
  <c r="O3177" i="1"/>
  <c r="O3626" i="1"/>
  <c r="O2974" i="1"/>
  <c r="O3318" i="1"/>
  <c r="O2981" i="1"/>
  <c r="O3421" i="1"/>
  <c r="O3188" i="1"/>
  <c r="O3324" i="1"/>
  <c r="O2272" i="1"/>
  <c r="O3746" i="1"/>
  <c r="O2747" i="1"/>
  <c r="O3357" i="1"/>
  <c r="O2753" i="1"/>
  <c r="O3643" i="1"/>
  <c r="O1748" i="1"/>
  <c r="O2310" i="1"/>
  <c r="O3490" i="1"/>
  <c r="O1763" i="1"/>
  <c r="O2359" i="1"/>
  <c r="O2381" i="1"/>
  <c r="O1178" i="1"/>
  <c r="O1819" i="1"/>
  <c r="O1828" i="1"/>
  <c r="O2392" i="1"/>
  <c r="O3264" i="1"/>
  <c r="O3400" i="1"/>
  <c r="O3273" i="1"/>
  <c r="O2425" i="1"/>
  <c r="O3692" i="1"/>
  <c r="O3119" i="1"/>
  <c r="O3412" i="1"/>
  <c r="O3131" i="1"/>
  <c r="O2443" i="1"/>
  <c r="O3702" i="1"/>
  <c r="O1912" i="1"/>
  <c r="O1913" i="1"/>
  <c r="O3316" i="1"/>
  <c r="O2490" i="1"/>
  <c r="O3595" i="1"/>
  <c r="O3433" i="1"/>
  <c r="O2907" i="1"/>
  <c r="O3683" i="1"/>
  <c r="O662" i="1"/>
  <c r="O3561" i="1"/>
  <c r="O3654" i="1"/>
  <c r="O1261" i="1"/>
  <c r="O1277" i="1"/>
  <c r="O672" i="1"/>
  <c r="O2944" i="1"/>
  <c r="O2941" i="1"/>
  <c r="O1295" i="1"/>
  <c r="O673" i="1"/>
  <c r="O3562" i="1"/>
  <c r="O1291" i="1"/>
  <c r="O678" i="1"/>
  <c r="O3202" i="1"/>
  <c r="O3628" i="1"/>
  <c r="O3366" i="1"/>
  <c r="O3693" i="1"/>
  <c r="O2982" i="1"/>
  <c r="O3632" i="1"/>
  <c r="O2663" i="1"/>
  <c r="O2661" i="1"/>
  <c r="O3525" i="1"/>
  <c r="O3529" i="1"/>
  <c r="O3786" i="1"/>
  <c r="O3535" i="1"/>
  <c r="O2707" i="1"/>
  <c r="O2122" i="1"/>
  <c r="O3426" i="1"/>
  <c r="O3287" i="1"/>
  <c r="O3554" i="1"/>
  <c r="O3291" i="1"/>
  <c r="O3789" i="1"/>
  <c r="O3663" i="1"/>
  <c r="O2205" i="1"/>
  <c r="O2217" i="1"/>
  <c r="O3116" i="1"/>
  <c r="O3133" i="1"/>
  <c r="O1504" i="1"/>
  <c r="O3492" i="1"/>
  <c r="O3166" i="1"/>
  <c r="O2840" i="1"/>
  <c r="O3352" i="1"/>
  <c r="O2838" i="1"/>
  <c r="O3165" i="1"/>
  <c r="O3526" i="1"/>
  <c r="O3376" i="1"/>
  <c r="O3539" i="1"/>
  <c r="O2945" i="1"/>
  <c r="O3219" i="1"/>
  <c r="O2984" i="1"/>
  <c r="O2475" i="1"/>
  <c r="O3794" i="1"/>
  <c r="O3569" i="1"/>
  <c r="O3014" i="1"/>
  <c r="O3449" i="1"/>
  <c r="O2534" i="1"/>
  <c r="O2532" i="1"/>
  <c r="O2533" i="1"/>
  <c r="O3023" i="1"/>
  <c r="O3802" i="1"/>
  <c r="O3290" i="1"/>
  <c r="O2566" i="1"/>
  <c r="O2560" i="1"/>
  <c r="O1752" i="1"/>
  <c r="O3034" i="1"/>
  <c r="O3744" i="1"/>
  <c r="O3502" i="1"/>
  <c r="O2630" i="1"/>
  <c r="O1808" i="1"/>
  <c r="O3594" i="1"/>
  <c r="O894" i="1"/>
  <c r="O3354" i="1"/>
  <c r="O3603" i="1"/>
  <c r="O3362" i="1"/>
  <c r="O3532" i="1"/>
  <c r="O2694" i="1"/>
  <c r="O3127" i="1"/>
  <c r="O3678" i="1"/>
  <c r="O3547" i="1"/>
  <c r="O3551" i="1"/>
  <c r="O3398" i="1"/>
  <c r="O3175" i="1"/>
  <c r="O2755" i="1"/>
  <c r="O3729" i="1"/>
  <c r="O3688" i="1"/>
  <c r="O2791" i="1"/>
  <c r="O2792" i="1"/>
  <c r="O3691" i="1"/>
  <c r="O3645" i="1"/>
  <c r="O3199" i="1"/>
  <c r="O2009" i="1"/>
  <c r="O3758" i="1"/>
  <c r="O3422" i="1"/>
  <c r="O3736" i="1"/>
  <c r="O3204" i="1"/>
  <c r="O2822" i="1"/>
  <c r="O3809" i="1"/>
  <c r="O3773" i="1"/>
  <c r="O3448" i="1"/>
  <c r="O2857" i="1"/>
  <c r="O2856" i="1"/>
  <c r="O2100" i="1"/>
  <c r="O3246" i="1"/>
  <c r="O3247" i="1"/>
  <c r="O2882" i="1"/>
  <c r="O2102" i="1"/>
  <c r="O2103" i="1"/>
  <c r="O2104" i="1"/>
  <c r="O2105" i="1"/>
  <c r="O2889" i="1"/>
  <c r="O3884" i="1"/>
  <c r="O3597" i="1"/>
  <c r="O3494" i="1"/>
  <c r="O2188" i="1"/>
  <c r="O3285" i="1"/>
  <c r="O2185" i="1"/>
  <c r="O2190" i="1"/>
  <c r="O3888" i="1"/>
  <c r="O2949" i="1"/>
  <c r="O3627" i="1"/>
  <c r="O3755" i="1"/>
  <c r="O3634" i="1"/>
  <c r="O2253" i="1"/>
  <c r="O3332" i="1"/>
  <c r="O3012" i="1"/>
  <c r="O3689" i="1"/>
  <c r="O3543" i="1"/>
  <c r="O3545" i="1"/>
  <c r="O3777" i="1"/>
  <c r="O3740" i="1"/>
  <c r="O3705" i="1"/>
  <c r="O2356" i="1"/>
  <c r="O2358" i="1"/>
  <c r="O3065" i="1"/>
  <c r="O3651" i="1"/>
  <c r="O3377" i="1"/>
  <c r="O2355" i="1"/>
  <c r="O3077" i="1"/>
  <c r="O1179" i="1"/>
  <c r="O3708" i="1"/>
  <c r="O3401" i="1"/>
  <c r="O2426" i="1"/>
  <c r="O3410" i="1"/>
  <c r="O3118" i="1"/>
  <c r="O3411" i="1"/>
  <c r="O3590" i="1"/>
  <c r="O3667" i="1"/>
  <c r="O3417" i="1"/>
  <c r="O3919" i="1"/>
  <c r="O3670" i="1"/>
  <c r="O2442" i="1"/>
  <c r="O2445" i="1"/>
  <c r="O2444" i="1"/>
  <c r="O3145" i="1"/>
  <c r="O3682" i="1"/>
  <c r="O3775" i="1"/>
  <c r="O2523" i="1"/>
  <c r="O2525" i="1"/>
  <c r="O3737" i="1"/>
  <c r="O2524" i="1"/>
  <c r="O1286" i="1"/>
  <c r="O1287" i="1"/>
  <c r="O1288" i="1"/>
  <c r="O3834" i="1"/>
  <c r="O1293" i="1"/>
  <c r="O2579" i="1"/>
  <c r="O3185" i="1"/>
  <c r="O1294" i="1"/>
  <c r="O1282" i="1"/>
  <c r="O1296" i="1"/>
  <c r="O1281" i="1"/>
  <c r="O1284" i="1"/>
  <c r="O1285" i="1"/>
  <c r="O2581" i="1"/>
  <c r="O1289" i="1"/>
  <c r="O3463" i="1"/>
  <c r="O1290" i="1"/>
  <c r="O3607" i="1"/>
  <c r="O1278" i="1"/>
  <c r="O1280" i="1"/>
  <c r="O3464" i="1"/>
  <c r="O1283" i="1"/>
  <c r="O1279" i="1"/>
  <c r="O3184" i="1"/>
  <c r="O3685" i="1"/>
  <c r="O3511" i="1"/>
  <c r="O3812" i="1"/>
  <c r="O3701" i="1"/>
  <c r="O3876" i="1"/>
  <c r="O3519" i="1"/>
  <c r="O3528" i="1"/>
  <c r="O3706" i="1"/>
  <c r="O3255" i="1"/>
  <c r="O3709" i="1"/>
  <c r="O3549" i="1"/>
  <c r="O1449" i="1"/>
  <c r="O3556" i="1"/>
  <c r="O3658" i="1"/>
  <c r="O3296" i="1"/>
  <c r="O3659" i="1"/>
  <c r="O3299" i="1"/>
  <c r="O3292" i="1"/>
  <c r="O3680" i="1"/>
  <c r="O3739" i="1"/>
  <c r="O2839" i="1"/>
  <c r="O3585" i="1"/>
  <c r="O3587" i="1"/>
  <c r="O3588" i="1"/>
  <c r="O3934" i="1"/>
  <c r="O3586" i="1"/>
  <c r="O3788" i="1"/>
  <c r="O3821" i="1"/>
  <c r="O3596" i="1"/>
  <c r="O3690" i="1"/>
  <c r="O3598" i="1"/>
  <c r="O3602" i="1"/>
  <c r="O3696" i="1"/>
  <c r="O3611" i="1"/>
  <c r="O3615" i="1"/>
  <c r="O3803" i="1"/>
  <c r="O3403" i="1"/>
  <c r="O2943" i="1"/>
  <c r="O3423" i="1"/>
  <c r="O3005" i="1"/>
  <c r="O3710" i="1"/>
  <c r="O3638" i="1"/>
  <c r="O1753" i="1"/>
  <c r="O3036" i="1"/>
  <c r="O3480" i="1"/>
  <c r="O3462" i="1"/>
  <c r="O3037" i="1"/>
  <c r="O3035" i="1"/>
  <c r="O3038" i="1"/>
  <c r="O3470" i="1"/>
  <c r="O3455" i="1"/>
  <c r="O3644" i="1"/>
  <c r="O3039" i="1"/>
  <c r="O3460" i="1"/>
  <c r="O3935" i="1"/>
  <c r="O3503" i="1"/>
  <c r="O3657" i="1"/>
  <c r="O3790" i="1"/>
  <c r="O3520" i="1"/>
  <c r="O3521" i="1"/>
  <c r="O3797" i="1"/>
  <c r="O3135" i="1"/>
  <c r="O3130" i="1"/>
  <c r="O3134" i="1"/>
  <c r="O3672" i="1"/>
  <c r="O3533" i="1"/>
  <c r="O3531" i="1"/>
  <c r="O3669" i="1"/>
  <c r="O3829" i="1"/>
  <c r="O3801" i="1"/>
  <c r="O3544" i="1"/>
  <c r="O3890" i="1"/>
  <c r="O3168" i="1"/>
  <c r="O1948" i="1"/>
  <c r="O3206" i="1"/>
  <c r="O3207" i="1"/>
  <c r="O3760" i="1"/>
  <c r="O3895" i="1"/>
  <c r="O3695" i="1"/>
  <c r="O3573" i="1"/>
  <c r="O3694" i="1"/>
  <c r="O3976" i="1"/>
  <c r="O3703" i="1"/>
  <c r="O3787" i="1"/>
  <c r="O3601" i="1"/>
  <c r="O3269" i="1"/>
  <c r="O3270" i="1"/>
  <c r="O3825" i="1"/>
  <c r="O3295" i="1"/>
  <c r="O3609" i="1"/>
  <c r="O2187" i="1"/>
  <c r="O3286" i="1"/>
  <c r="O3617" i="1"/>
  <c r="O3716" i="1"/>
  <c r="O3722" i="1"/>
  <c r="O3310" i="1"/>
  <c r="O2218" i="1"/>
  <c r="O3637" i="1"/>
  <c r="O3741" i="1"/>
  <c r="O3646" i="1"/>
  <c r="O3647" i="1"/>
  <c r="O3382" i="1"/>
  <c r="O3378" i="1"/>
  <c r="O3379" i="1"/>
  <c r="O3380" i="1"/>
  <c r="O3652" i="1"/>
  <c r="O3381" i="1"/>
  <c r="O3653" i="1"/>
  <c r="O3650" i="1"/>
  <c r="O3753" i="1"/>
  <c r="O3754" i="1"/>
  <c r="O3752" i="1"/>
  <c r="O2424" i="1"/>
  <c r="O3986" i="1"/>
  <c r="O3425" i="1"/>
  <c r="O2457" i="1"/>
  <c r="O3434" i="1"/>
  <c r="O3435" i="1"/>
  <c r="O3776" i="1"/>
  <c r="O3436" i="1"/>
  <c r="O3681" i="1"/>
  <c r="O3774" i="1"/>
  <c r="O3437" i="1"/>
  <c r="O3892" i="1"/>
  <c r="O3889" i="1"/>
  <c r="O2574" i="1"/>
  <c r="O2575" i="1"/>
  <c r="O2561" i="1"/>
  <c r="O2576" i="1"/>
  <c r="O3686" i="1"/>
  <c r="O2577" i="1"/>
  <c r="O2564" i="1"/>
  <c r="O2578" i="1"/>
  <c r="O3466" i="1"/>
  <c r="O2568" i="1"/>
  <c r="O2562" i="1"/>
  <c r="O2569" i="1"/>
  <c r="O3469" i="1"/>
  <c r="O2580" i="1"/>
  <c r="O2567" i="1"/>
  <c r="O3481" i="1"/>
  <c r="O2570" i="1"/>
  <c r="O3831" i="1"/>
  <c r="O3785" i="1"/>
  <c r="O2582" i="1"/>
  <c r="O2583" i="1"/>
  <c r="O2584" i="1"/>
  <c r="O2571" i="1"/>
  <c r="O2585" i="1"/>
  <c r="O2586" i="1"/>
  <c r="O3687" i="1"/>
  <c r="O2587" i="1"/>
  <c r="O2565" i="1"/>
  <c r="O2572" i="1"/>
  <c r="O2563" i="1"/>
  <c r="O3475" i="1"/>
  <c r="O2573" i="1"/>
  <c r="O3699" i="1"/>
  <c r="O3793" i="1"/>
  <c r="O3915" i="1"/>
  <c r="O3878" i="1"/>
  <c r="O3880" i="1"/>
  <c r="O3559" i="1"/>
  <c r="O3555" i="1"/>
  <c r="O3881" i="1"/>
  <c r="O3808" i="1"/>
  <c r="O3717" i="1"/>
  <c r="O3879" i="1"/>
  <c r="O3731" i="1"/>
  <c r="O3718" i="1"/>
  <c r="O3560" i="1"/>
  <c r="O3807" i="1"/>
  <c r="O3557" i="1"/>
  <c r="O3721" i="1"/>
  <c r="O3806" i="1"/>
  <c r="O3719" i="1"/>
  <c r="O3558" i="1"/>
  <c r="O3811" i="1"/>
  <c r="O3814" i="1"/>
  <c r="O3818" i="1"/>
  <c r="O3913" i="1"/>
  <c r="O3823" i="1"/>
  <c r="O3824" i="1"/>
  <c r="O3619" i="1"/>
  <c r="O3747" i="1"/>
  <c r="O3612" i="1"/>
  <c r="O3613" i="1"/>
  <c r="O2947" i="1"/>
  <c r="O3840" i="1"/>
  <c r="O3616" i="1"/>
  <c r="O4015" i="1"/>
  <c r="O3750" i="1"/>
  <c r="O3749" i="1"/>
  <c r="O3751" i="1"/>
  <c r="O3748" i="1"/>
  <c r="O3618" i="1"/>
  <c r="O3769" i="1"/>
  <c r="O3875" i="1"/>
  <c r="O3877" i="1"/>
  <c r="O3649" i="1"/>
  <c r="O3661" i="1"/>
  <c r="O3791" i="1"/>
  <c r="O3792" i="1"/>
  <c r="O3882" i="1"/>
  <c r="O3885" i="1"/>
  <c r="O3800" i="1"/>
  <c r="O3673" i="1"/>
  <c r="O3798" i="1"/>
  <c r="O3799" i="1"/>
  <c r="O3886" i="1"/>
  <c r="O3674" i="1"/>
  <c r="O3887" i="1"/>
  <c r="O3132" i="1"/>
  <c r="O3675" i="1"/>
  <c r="O3671" i="1"/>
  <c r="O3136" i="1"/>
  <c r="O3167" i="1"/>
  <c r="O3891" i="1"/>
  <c r="O3805" i="1"/>
  <c r="O3698" i="1"/>
  <c r="O3896" i="1"/>
  <c r="O3810" i="1"/>
  <c r="O3822" i="1"/>
  <c r="O3707" i="1"/>
  <c r="O3730" i="1"/>
  <c r="O3837" i="1"/>
  <c r="O3293" i="1"/>
  <c r="O3723" i="1"/>
  <c r="O3294" i="1"/>
  <c r="O3297" i="1"/>
  <c r="O3726" i="1"/>
  <c r="O3898" i="1"/>
  <c r="O3298" i="1"/>
  <c r="O3733" i="1"/>
  <c r="O3727" i="1"/>
  <c r="O3288" i="1"/>
  <c r="O3715" i="1"/>
  <c r="O3921" i="1"/>
  <c r="O3906" i="1"/>
  <c r="O3333" i="1"/>
  <c r="O3907" i="1"/>
  <c r="O3361" i="1"/>
  <c r="O3742" i="1"/>
  <c r="O3914" i="1"/>
  <c r="O3756" i="1"/>
  <c r="O3764" i="1"/>
  <c r="O3765" i="1"/>
  <c r="O3766" i="1"/>
  <c r="O3767" i="1"/>
  <c r="O3768" i="1"/>
  <c r="O3762" i="1"/>
  <c r="O3770" i="1"/>
  <c r="O3761" i="1"/>
  <c r="O3771" i="1"/>
  <c r="O3917" i="1"/>
  <c r="O3772" i="1"/>
  <c r="O3763" i="1"/>
  <c r="O3477" i="1"/>
  <c r="O3784" i="1"/>
  <c r="O3465" i="1"/>
  <c r="O3478" i="1"/>
  <c r="O3779" i="1"/>
  <c r="O3467" i="1"/>
  <c r="O3479" i="1"/>
  <c r="O3468" i="1"/>
  <c r="O3918" i="1"/>
  <c r="O3482" i="1"/>
  <c r="O3483" i="1"/>
  <c r="O3893" i="1"/>
  <c r="O3484" i="1"/>
  <c r="O3485" i="1"/>
  <c r="O3894" i="1"/>
  <c r="O3471" i="1"/>
  <c r="O3472" i="1"/>
  <c r="O3781" i="1"/>
  <c r="O3486" i="1"/>
  <c r="O3780" i="1"/>
  <c r="O3487" i="1"/>
  <c r="O3782" i="1"/>
  <c r="O3473" i="1"/>
  <c r="O3461" i="1"/>
  <c r="O3459" i="1"/>
  <c r="O3474" i="1"/>
  <c r="O3783" i="1"/>
  <c r="O3476" i="1"/>
  <c r="O3488" i="1"/>
  <c r="O3489" i="1"/>
  <c r="O3978" i="1"/>
  <c r="O4003" i="1"/>
  <c r="O3922" i="1"/>
  <c r="O3923" i="1"/>
  <c r="O3566" i="1"/>
  <c r="O3905" i="1"/>
  <c r="O3909" i="1"/>
  <c r="O3816" i="1"/>
  <c r="O3992" i="1"/>
  <c r="O3817" i="1"/>
  <c r="O3815" i="1"/>
  <c r="O3910" i="1"/>
  <c r="O3819" i="1"/>
  <c r="O3820" i="1"/>
  <c r="O3912" i="1"/>
  <c r="O3620" i="1"/>
  <c r="O3610" i="1"/>
  <c r="O3853" i="1"/>
  <c r="O3838" i="1"/>
  <c r="O3614" i="1"/>
  <c r="O3608" i="1"/>
  <c r="O3621" i="1"/>
  <c r="O3622" i="1"/>
  <c r="O3623" i="1"/>
  <c r="O3830" i="1"/>
  <c r="O3868" i="1"/>
  <c r="O3624" i="1"/>
  <c r="O3985" i="1"/>
  <c r="O3979" i="1"/>
  <c r="O3996" i="1"/>
  <c r="O3660" i="1"/>
  <c r="O3924" i="1"/>
  <c r="O3925" i="1"/>
  <c r="O3933" i="1"/>
  <c r="O3700" i="1"/>
  <c r="O3902" i="1"/>
  <c r="O3724" i="1"/>
  <c r="O3903" i="1"/>
  <c r="O3955" i="1"/>
  <c r="O3901" i="1"/>
  <c r="O3904" i="1"/>
  <c r="O3725" i="1"/>
  <c r="O3732" i="1"/>
  <c r="O3899" i="1"/>
  <c r="O3720" i="1"/>
  <c r="O3728" i="1"/>
  <c r="O3900" i="1"/>
  <c r="O3936" i="1"/>
  <c r="O3734" i="1"/>
  <c r="O3977" i="1"/>
  <c r="O4007" i="1"/>
  <c r="O3757" i="1"/>
  <c r="O3990" i="1"/>
  <c r="O3983" i="1"/>
  <c r="O3998" i="1"/>
  <c r="O3981" i="1"/>
  <c r="O3927" i="1"/>
  <c r="O3928" i="1"/>
  <c r="O4002" i="1"/>
  <c r="O3987" i="1"/>
  <c r="O3988" i="1"/>
  <c r="O3929" i="1"/>
  <c r="O3930" i="1"/>
  <c r="O3926" i="1"/>
  <c r="O3931" i="1"/>
  <c r="O3932" i="1"/>
  <c r="O3846" i="1"/>
  <c r="O3847" i="1"/>
  <c r="O3848" i="1"/>
  <c r="O3849" i="1"/>
  <c r="O3948" i="1"/>
  <c r="O3850" i="1"/>
  <c r="O3851" i="1"/>
  <c r="O3852" i="1"/>
  <c r="O3938" i="1"/>
  <c r="O3854" i="1"/>
  <c r="O3855" i="1"/>
  <c r="O3856" i="1"/>
  <c r="O3828" i="1"/>
  <c r="O3835" i="1"/>
  <c r="O3839" i="1"/>
  <c r="O3989" i="1"/>
  <c r="O3941" i="1"/>
  <c r="O3857" i="1"/>
  <c r="O3858" i="1"/>
  <c r="O3859" i="1"/>
  <c r="O3959" i="1"/>
  <c r="O3960" i="1"/>
  <c r="O3860" i="1"/>
  <c r="O3861" i="1"/>
  <c r="O3961" i="1"/>
  <c r="O3827" i="1"/>
  <c r="O3862" i="1"/>
  <c r="O3863" i="1"/>
  <c r="O3963" i="1"/>
  <c r="O3864" i="1"/>
  <c r="O3944" i="1"/>
  <c r="O3865" i="1"/>
  <c r="O3841" i="1"/>
  <c r="O3833" i="1"/>
  <c r="O3967" i="1"/>
  <c r="O3866" i="1"/>
  <c r="O3842" i="1"/>
  <c r="O3843" i="1"/>
  <c r="O3867" i="1"/>
  <c r="O3844" i="1"/>
  <c r="O3832" i="1"/>
  <c r="O3937" i="1"/>
  <c r="O3836" i="1"/>
  <c r="O3869" i="1"/>
  <c r="O3870" i="1"/>
  <c r="O3871" i="1"/>
  <c r="O3872" i="1"/>
  <c r="O3845" i="1"/>
  <c r="O3873" i="1"/>
  <c r="O3874" i="1"/>
  <c r="O3883" i="1"/>
  <c r="O3982" i="1"/>
  <c r="O4009" i="1"/>
  <c r="O4006" i="1"/>
  <c r="O4024" i="1"/>
  <c r="O3897" i="1"/>
  <c r="O4004" i="1"/>
  <c r="O4005" i="1"/>
  <c r="O3911" i="1"/>
  <c r="O3994" i="1"/>
  <c r="O3991" i="1"/>
  <c r="O3995" i="1"/>
  <c r="O3997" i="1"/>
  <c r="O3920" i="1"/>
  <c r="O3999" i="1"/>
  <c r="O4000" i="1"/>
  <c r="O3993" i="1"/>
  <c r="O3946" i="1"/>
  <c r="O3947" i="1"/>
  <c r="O3949" i="1"/>
  <c r="O3939" i="1"/>
  <c r="O3950" i="1"/>
  <c r="O3951" i="1"/>
  <c r="O3940" i="1"/>
  <c r="O3952" i="1"/>
  <c r="O3953" i="1"/>
  <c r="O3954" i="1"/>
  <c r="O3942" i="1"/>
  <c r="O3956" i="1"/>
  <c r="O3957" i="1"/>
  <c r="O3943" i="1"/>
  <c r="O3958" i="1"/>
  <c r="O3962" i="1"/>
  <c r="O4074" i="1"/>
  <c r="O4025" i="1"/>
  <c r="O3964" i="1"/>
  <c r="O3965" i="1"/>
  <c r="O3945" i="1"/>
  <c r="O3966" i="1"/>
  <c r="O3968" i="1"/>
  <c r="O3969" i="1"/>
  <c r="O3970" i="1"/>
  <c r="O3971" i="1"/>
  <c r="O3972" i="1"/>
  <c r="O3973" i="1"/>
  <c r="O3974" i="1"/>
  <c r="O3975" i="1"/>
  <c r="O3984" i="1"/>
  <c r="O4020" i="1"/>
  <c r="O4011" i="1"/>
  <c r="O4014" i="1"/>
  <c r="O4028" i="1"/>
  <c r="O4031" i="1"/>
  <c r="O4049" i="1"/>
  <c r="O4021" i="1"/>
  <c r="O4063" i="1"/>
  <c r="O4017" i="1"/>
  <c r="O4095" i="1"/>
  <c r="O4018" i="1"/>
  <c r="O4019" i="1"/>
  <c r="O4001" i="1"/>
  <c r="O4016" i="1"/>
  <c r="O4115" i="1"/>
  <c r="O4032" i="1"/>
  <c r="O4008" i="1"/>
  <c r="O4010" i="1"/>
  <c r="O4059" i="1"/>
  <c r="O4071" i="1"/>
  <c r="O4022" i="1"/>
  <c r="O4023" i="1"/>
  <c r="O4012" i="1"/>
  <c r="O4080" i="1"/>
  <c r="O4081" i="1"/>
  <c r="O4086" i="1"/>
  <c r="O4088" i="1"/>
  <c r="O4090" i="1"/>
  <c r="O4093" i="1"/>
  <c r="O4096" i="1"/>
  <c r="O4099" i="1"/>
  <c r="O4013" i="1"/>
  <c r="O4026" i="1"/>
  <c r="O4027" i="1"/>
  <c r="O4029" i="1"/>
  <c r="O4030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50" i="1"/>
  <c r="O4051" i="1"/>
  <c r="O4052" i="1"/>
  <c r="O4053" i="1"/>
  <c r="O4054" i="1"/>
  <c r="O4055" i="1"/>
  <c r="O4056" i="1"/>
  <c r="O4057" i="1"/>
  <c r="O4058" i="1"/>
  <c r="O4060" i="1"/>
  <c r="O4061" i="1"/>
  <c r="O4062" i="1"/>
  <c r="O4064" i="1"/>
  <c r="O4065" i="1"/>
  <c r="O4066" i="1"/>
  <c r="O4067" i="1"/>
  <c r="O4068" i="1"/>
  <c r="O4069" i="1"/>
  <c r="O4070" i="1"/>
  <c r="O4072" i="1"/>
  <c r="O4073" i="1"/>
  <c r="O4075" i="1"/>
  <c r="O4076" i="1"/>
  <c r="O4077" i="1"/>
  <c r="O4078" i="1"/>
  <c r="O4079" i="1"/>
  <c r="O4082" i="1"/>
  <c r="O4083" i="1"/>
  <c r="O4084" i="1"/>
  <c r="O4085" i="1"/>
  <c r="O4087" i="1"/>
  <c r="O4089" i="1"/>
  <c r="O4091" i="1"/>
  <c r="O4092" i="1"/>
  <c r="O4094" i="1"/>
  <c r="O4097" i="1"/>
  <c r="O4098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1482" i="1"/>
  <c r="C7" i="8" l="1"/>
  <c r="E2" i="5"/>
  <c r="E3" i="5"/>
  <c r="E4" i="5"/>
  <c r="E5" i="5"/>
  <c r="C14" i="8"/>
  <c r="B14" i="8"/>
</calcChain>
</file>

<file path=xl/sharedStrings.xml><?xml version="1.0" encoding="utf-8"?>
<sst xmlns="http://schemas.openxmlformats.org/spreadsheetml/2006/main" count="39884" uniqueCount="8402">
  <si>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</si>
  <si>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</si>
  <si>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</si>
  <si>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</si>
  <si>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</si>
  <si>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</si>
  <si>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</si>
  <si>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</si>
  <si>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</si>
  <si>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</si>
  <si>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</si>
  <si>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</si>
  <si>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</si>
  <si>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</si>
  <si>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</si>
  <si>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</si>
  <si>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</si>
  <si>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</si>
  <si>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</si>
  <si>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</si>
  <si>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</si>
  <si>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</si>
  <si>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</si>
  <si>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</si>
  <si>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</si>
  <si>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</si>
  <si>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</si>
  <si>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</si>
  <si>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</si>
  <si>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</si>
  <si>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</si>
  <si>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</si>
  <si>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</si>
  <si>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</si>
  <si>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</si>
  <si>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</si>
  <si>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</si>
  <si>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</si>
  <si>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</si>
  <si>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</si>
  <si>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</si>
  <si>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</si>
  <si>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</si>
  <si>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</si>
  <si>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</si>
  <si>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</si>
  <si>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</si>
  <si>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</si>
  <si>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</si>
  <si>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</si>
  <si>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</si>
  <si>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</si>
  <si>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</si>
  <si>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</si>
  <si>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</si>
  <si>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</si>
  <si>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</si>
  <si>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</si>
  <si>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</si>
  <si>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</si>
  <si>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</si>
  <si>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</si>
  <si>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</si>
  <si>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</si>
  <si>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</si>
  <si>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</si>
  <si>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</si>
  <si>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</si>
  <si>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</si>
  <si>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</si>
  <si>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</si>
  <si>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</si>
  <si>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</si>
  <si>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</si>
  <si>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</si>
  <si>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</si>
  <si>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</si>
  <si>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</si>
  <si>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</si>
  <si>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</si>
  <si>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</si>
  <si>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</si>
  <si>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</si>
  <si>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</si>
  <si>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</si>
  <si>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</si>
  <si>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</si>
  <si>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</si>
  <si>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</si>
  <si>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</si>
  <si>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</si>
  <si>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</si>
  <si>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</si>
  <si>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</si>
  <si>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</si>
  <si>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</si>
  <si>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</si>
  <si>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</si>
  <si>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</si>
  <si>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</si>
  <si>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</si>
  <si>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</si>
  <si>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</si>
  <si>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</si>
  <si>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</si>
  <si>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</si>
  <si>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</si>
  <si>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</si>
  <si>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</si>
  <si>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</si>
  <si>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</si>
  <si>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</si>
  <si>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</si>
  <si>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</si>
  <si>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</si>
  <si>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</si>
  <si>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</si>
  <si>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</si>
  <si>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</si>
  <si>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</si>
  <si>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</si>
  <si>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</si>
  <si>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</si>
  <si>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</si>
  <si>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</si>
  <si>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</si>
  <si>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</si>
  <si>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</si>
  <si>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</si>
  <si>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</si>
  <si>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</si>
  <si>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</si>
  <si>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</si>
  <si>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</si>
  <si>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</si>
  <si>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</si>
  <si>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</si>
  <si>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</si>
  <si>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</si>
  <si>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</si>
  <si>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</si>
  <si>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</si>
  <si>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</si>
  <si>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</si>
  <si>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</si>
  <si>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</si>
  <si>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</si>
  <si>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</si>
  <si>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</si>
  <si>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</si>
  <si>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</si>
  <si>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</si>
  <si>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</si>
  <si>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</si>
  <si>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</si>
  <si>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</si>
  <si>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</si>
  <si>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</si>
  <si>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</si>
  <si>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</si>
  <si>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</si>
  <si>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</si>
  <si>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</si>
  <si>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</si>
  <si>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</si>
  <si>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</si>
  <si>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</si>
  <si>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</si>
  <si>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</si>
  <si>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</si>
  <si>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</si>
  <si>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</si>
  <si>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</si>
  <si>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</si>
  <si>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</si>
  <si>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</si>
  <si>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</si>
  <si>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</si>
  <si>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</si>
  <si>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</si>
  <si>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</si>
  <si>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</si>
  <si>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</si>
  <si>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</si>
  <si>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</si>
  <si>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</si>
  <si>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</si>
  <si>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</si>
  <si>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</si>
  <si>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</si>
  <si>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</si>
  <si>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</si>
  <si>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</si>
  <si>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</si>
  <si>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</si>
  <si>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</si>
  <si>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</si>
  <si>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</si>
  <si>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</si>
  <si>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</si>
  <si>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</si>
  <si>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</si>
  <si>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</si>
  <si>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</si>
  <si>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</si>
  <si>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</si>
  <si>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</si>
  <si>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</si>
  <si>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</si>
  <si>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</si>
  <si>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</si>
  <si>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</si>
  <si>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</si>
  <si>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</si>
  <si>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</si>
  <si>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</si>
  <si>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</si>
  <si>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</si>
  <si>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</si>
  <si>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</si>
  <si>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</si>
  <si>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</si>
  <si>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</si>
  <si>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</si>
  <si>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</si>
  <si>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</si>
  <si>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</si>
  <si>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</si>
  <si>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</si>
  <si>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</si>
  <si>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</si>
  <si>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</si>
  <si>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</si>
  <si>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</si>
  <si>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</si>
  <si>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</si>
  <si>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</si>
  <si>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</si>
  <si>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</si>
  <si>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</si>
  <si>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</si>
  <si>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</si>
  <si>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</si>
  <si>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</si>
  <si>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</si>
  <si>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</si>
  <si>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</si>
  <si>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</si>
  <si>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</si>
  <si>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</si>
  <si>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</si>
  <si>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</si>
  <si>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</si>
  <si>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</si>
  <si>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</si>
  <si>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</si>
  <si>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</si>
  <si>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</si>
  <si>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</si>
  <si>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</si>
  <si>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</si>
  <si>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</si>
  <si>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</si>
  <si>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</si>
  <si>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</si>
  <si>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</si>
  <si>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</si>
  <si>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</si>
  <si>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</si>
  <si>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</si>
  <si>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</si>
  <si>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</si>
  <si>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</si>
  <si>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</si>
  <si>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</si>
  <si>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</si>
  <si>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</si>
  <si>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</si>
  <si>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</si>
  <si>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</si>
  <si>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</si>
  <si>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</si>
  <si>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</si>
  <si>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</si>
  <si>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</si>
  <si>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</si>
  <si>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</si>
  <si>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</si>
  <si>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</si>
  <si>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</si>
  <si>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</si>
  <si>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</si>
  <si>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</si>
  <si>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</si>
  <si>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</si>
  <si>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</si>
  <si>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</si>
  <si>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</si>
  <si>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</si>
  <si>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</si>
  <si>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</si>
  <si>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</si>
  <si>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</si>
  <si>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</si>
  <si>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</si>
  <si>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</si>
  <si>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</si>
  <si>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</si>
  <si>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</si>
  <si>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</si>
  <si>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</si>
  <si>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</si>
  <si>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</si>
  <si>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</si>
  <si>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</si>
  <si>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</si>
  <si>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</si>
  <si>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</si>
  <si>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</si>
  <si>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</si>
  <si>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</si>
  <si>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</si>
  <si>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</si>
  <si>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</si>
  <si>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</si>
  <si>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</si>
  <si>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</si>
  <si>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</si>
  <si>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</si>
  <si>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</si>
  <si>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</si>
  <si>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</si>
  <si>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</si>
  <si>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</si>
  <si>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</si>
  <si>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</si>
  <si>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</si>
  <si>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</si>
  <si>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</si>
  <si>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</si>
  <si>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</si>
  <si>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</si>
  <si>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</si>
  <si>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</si>
  <si>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</si>
  <si>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</si>
  <si>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</si>
  <si>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</si>
  <si>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</si>
  <si>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</si>
  <si>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</si>
  <si>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</si>
  <si>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</si>
  <si>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</si>
  <si>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</si>
  <si>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</si>
  <si>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</si>
  <si>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</si>
  <si>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</si>
  <si>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</si>
  <si>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</si>
  <si>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</si>
  <si>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</si>
  <si>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</si>
  <si>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</si>
  <si>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</si>
  <si>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</si>
  <si>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</si>
  <si>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</si>
  <si>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</si>
  <si>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</si>
  <si>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</si>
  <si>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</si>
  <si>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</si>
  <si>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</si>
  <si>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</si>
  <si>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</si>
  <si>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</si>
  <si>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</si>
  <si>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</si>
  <si>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</si>
  <si>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</si>
  <si>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</si>
  <si>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</si>
  <si>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</si>
  <si>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</si>
  <si>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</si>
  <si>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</si>
  <si>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</si>
  <si>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</si>
  <si>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</si>
  <si>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</si>
  <si>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</si>
  <si>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</si>
  <si>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</si>
  <si>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</si>
  <si>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</si>
  <si>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</si>
  <si>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</si>
  <si>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</si>
  <si>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</si>
  <si>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</si>
  <si>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</si>
  <si>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</si>
  <si>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</si>
  <si>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</si>
  <si>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</si>
  <si>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</si>
  <si>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</si>
  <si>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</si>
  <si>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</si>
  <si>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</si>
  <si>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</si>
  <si>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</si>
  <si>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</si>
  <si>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</si>
  <si>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</si>
  <si>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</si>
  <si>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</si>
  <si>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</si>
  <si>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</si>
  <si>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</si>
  <si>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</si>
  <si>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</si>
  <si>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</si>
  <si>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</si>
  <si>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</si>
  <si>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</si>
  <si>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</si>
  <si>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</si>
  <si>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</si>
  <si>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</si>
  <si>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</si>
  <si>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</si>
  <si>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</si>
  <si>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</si>
  <si>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</si>
  <si>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</si>
  <si>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</si>
  <si>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</si>
  <si>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</si>
  <si>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</si>
  <si>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</si>
  <si>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</si>
  <si>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</si>
  <si>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</si>
  <si>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</si>
  <si>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</si>
  <si>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</si>
  <si>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</si>
  <si>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</si>
  <si>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</si>
  <si>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</si>
  <si>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</si>
  <si>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</si>
  <si>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</si>
  <si>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</si>
  <si>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</si>
  <si>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</si>
  <si>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</si>
  <si>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</si>
  <si>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</si>
  <si>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</si>
  <si>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</si>
  <si>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</si>
  <si>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</si>
  <si>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</si>
  <si>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</si>
  <si>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</si>
  <si>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</si>
  <si>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</si>
  <si>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</si>
  <si>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</si>
  <si>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</si>
  <si>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</si>
  <si>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</si>
  <si>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</si>
  <si>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</si>
  <si>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</si>
  <si>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</si>
  <si>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</si>
  <si>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</si>
  <si>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</si>
  <si>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</si>
  <si>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</si>
  <si>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</si>
  <si>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</si>
  <si>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</si>
  <si>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</si>
  <si>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</si>
  <si>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</si>
  <si>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</si>
  <si>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</si>
  <si>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</si>
  <si>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</si>
  <si>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</si>
  <si>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</si>
  <si>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</si>
  <si>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</si>
  <si>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</si>
  <si>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</si>
  <si>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</si>
  <si>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</si>
  <si>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</si>
  <si>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</si>
  <si>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</si>
  <si>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</si>
  <si>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</si>
  <si>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</si>
  <si>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</si>
  <si>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</si>
  <si>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</si>
  <si>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</si>
  <si>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</si>
  <si>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</si>
  <si>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</si>
  <si>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</si>
  <si>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</si>
  <si>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</si>
  <si>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</si>
  <si>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</si>
  <si>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</si>
  <si>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</si>
  <si>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</si>
  <si>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</si>
  <si>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</si>
  <si>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</si>
  <si>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</si>
  <si>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</si>
  <si>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</si>
  <si>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</si>
  <si>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</si>
  <si>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</si>
  <si>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</si>
  <si>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</si>
  <si>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</si>
  <si>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</si>
  <si>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</si>
  <si>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</si>
  <si>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</si>
  <si>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</si>
  <si>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</si>
  <si>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</si>
  <si>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</si>
  <si>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</si>
  <si>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</si>
  <si>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</si>
  <si>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</si>
  <si>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</si>
  <si>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</si>
  <si>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</si>
  <si>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</si>
  <si>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</si>
  <si>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</si>
  <si>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</si>
  <si>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</si>
  <si>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</si>
  <si>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</si>
  <si>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</si>
  <si>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</si>
  <si>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</si>
  <si>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</si>
  <si>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</si>
  <si>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</si>
  <si>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</si>
  <si>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</si>
  <si>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</si>
  <si>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</si>
  <si>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</si>
  <si>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</si>
  <si>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</si>
  <si>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</si>
  <si>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</si>
  <si>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</si>
  <si>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</si>
  <si>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</si>
  <si>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</si>
  <si>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</si>
  <si>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</si>
  <si>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</si>
  <si>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</si>
  <si>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</si>
  <si>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</si>
  <si>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</si>
  <si>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</si>
  <si>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</si>
  <si>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</si>
  <si>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</si>
  <si>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</si>
  <si>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</si>
  <si>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</si>
  <si>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</si>
  <si>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</si>
  <si>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</si>
  <si>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</si>
  <si>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</si>
  <si>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</si>
  <si>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</si>
  <si>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</si>
  <si>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</si>
  <si>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</si>
  <si>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</si>
  <si>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</si>
  <si>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</si>
  <si>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</si>
  <si>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</si>
  <si>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</si>
  <si>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</si>
  <si>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</si>
  <si>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</si>
  <si>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</si>
  <si>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</si>
  <si>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</si>
  <si>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</si>
  <si>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</si>
  <si>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</si>
  <si>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</si>
  <si>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</si>
  <si>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</si>
  <si>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</si>
  <si>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</si>
  <si>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</si>
  <si>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</si>
  <si>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</si>
  <si>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</si>
  <si>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</si>
  <si>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</si>
  <si>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</si>
  <si>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</si>
  <si>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</si>
  <si>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</si>
  <si>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</si>
  <si>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</si>
  <si>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</si>
  <si>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</si>
  <si>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</si>
  <si>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</si>
  <si>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</si>
  <si>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</si>
  <si>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</si>
  <si>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</si>
  <si>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</si>
  <si>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</si>
  <si>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</si>
  <si>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</si>
  <si>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</si>
  <si>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</si>
  <si>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</si>
  <si>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</si>
  <si>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</si>
  <si>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</si>
  <si>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</si>
  <si>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</si>
  <si>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</si>
  <si>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</si>
  <si>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</si>
  <si>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</si>
  <si>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</si>
  <si>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</si>
  <si>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</si>
  <si>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</si>
  <si>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</si>
  <si>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</si>
  <si>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</si>
  <si>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</si>
  <si>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</si>
  <si>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</si>
  <si>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</si>
  <si>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</si>
  <si>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</si>
  <si>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</si>
  <si>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</si>
  <si>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</si>
  <si>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</si>
  <si>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</si>
  <si>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</si>
  <si>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</si>
  <si>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</si>
  <si>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</si>
  <si>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</si>
  <si>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</si>
  <si>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</si>
  <si>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</si>
  <si>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</si>
  <si>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</si>
  <si>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</si>
  <si>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</si>
  <si>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</si>
  <si>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</si>
  <si>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</si>
  <si>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</si>
  <si>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</si>
  <si>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</si>
  <si>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</si>
  <si>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</si>
  <si>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</si>
  <si>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</si>
  <si>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</si>
  <si>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</si>
  <si>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</si>
  <si>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</si>
  <si>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</si>
  <si>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</si>
  <si>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</si>
  <si>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</si>
  <si>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</si>
  <si>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</si>
  <si>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</si>
  <si>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</si>
  <si>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</si>
  <si>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</si>
  <si>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</si>
  <si>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</si>
  <si>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</si>
  <si>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</si>
  <si>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</si>
  <si>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</si>
  <si>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</si>
  <si>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</si>
  <si>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</si>
  <si>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</si>
  <si>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</si>
  <si>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</si>
  <si>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</si>
  <si>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</si>
  <si>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</si>
  <si>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</si>
  <si>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</si>
  <si>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</si>
  <si>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</si>
  <si>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</si>
  <si>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</si>
  <si>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</si>
  <si>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</si>
  <si>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</si>
  <si>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</si>
  <si>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</si>
  <si>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</si>
  <si>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</si>
  <si>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</si>
  <si>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</si>
  <si>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</si>
  <si>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</si>
  <si>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</si>
  <si>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</si>
  <si>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</si>
  <si>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</si>
  <si>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</si>
  <si>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</si>
  <si>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</si>
  <si>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</si>
  <si>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</si>
  <si>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</si>
  <si>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</si>
  <si>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</si>
  <si>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</si>
  <si>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</si>
  <si>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</si>
  <si>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</si>
  <si>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</si>
  <si>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</si>
  <si>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</si>
  <si>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</si>
  <si>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</si>
  <si>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</si>
  <si>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</si>
  <si>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</si>
  <si>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</si>
  <si>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</si>
  <si>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</si>
  <si>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</si>
  <si>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</si>
  <si>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</si>
  <si>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</si>
  <si>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</si>
  <si>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</si>
  <si>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</si>
  <si>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</si>
  <si>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</si>
  <si>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</si>
  <si>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</si>
  <si>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</si>
  <si>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</si>
  <si>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</si>
  <si>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</si>
  <si>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</si>
  <si>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</si>
  <si>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</si>
  <si>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</si>
  <si>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</si>
  <si>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</si>
  <si>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</si>
  <si>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</si>
  <si>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</si>
  <si>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</si>
  <si>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</si>
  <si>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</si>
  <si>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</si>
  <si>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</si>
  <si>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</si>
  <si>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</si>
  <si>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</si>
  <si>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</si>
  <si>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</si>
  <si>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</si>
  <si>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</si>
  <si>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</si>
  <si>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</si>
  <si>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</si>
  <si>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</si>
  <si>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</si>
  <si>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</si>
  <si>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</si>
  <si>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</si>
  <si>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</si>
  <si>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</si>
  <si>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</si>
  <si>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</si>
  <si>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</si>
  <si>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</si>
  <si>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</si>
  <si>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</si>
  <si>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</si>
  <si>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</si>
  <si>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</si>
  <si>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</si>
  <si>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</si>
  <si>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</si>
  <si>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</si>
  <si>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</si>
  <si>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</si>
  <si>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</si>
  <si>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</si>
  <si>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</si>
  <si>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</si>
  <si>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</si>
  <si>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</si>
  <si>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</si>
  <si>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</si>
  <si>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</si>
  <si>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</si>
  <si>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</si>
  <si>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</si>
  <si>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</si>
  <si>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</si>
  <si>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</si>
  <si>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</si>
  <si>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</si>
  <si>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</si>
  <si>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</si>
  <si>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</si>
  <si>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</si>
  <si>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</si>
  <si>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</si>
  <si>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</si>
  <si>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</si>
  <si>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</si>
  <si>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</si>
  <si>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</si>
  <si>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</si>
  <si>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</si>
  <si>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</si>
  <si>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</si>
  <si>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</si>
  <si>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</si>
  <si>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</si>
  <si>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</si>
  <si>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</si>
  <si>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</si>
  <si>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</si>
  <si>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</si>
  <si>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</si>
  <si>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</si>
  <si>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</si>
  <si>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</si>
  <si>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</si>
  <si>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</si>
  <si>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</si>
  <si>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</si>
  <si>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</si>
  <si>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</si>
  <si>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</si>
  <si>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</si>
  <si>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</si>
  <si>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</si>
  <si>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</si>
  <si>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</si>
  <si>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</si>
  <si>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</si>
  <si>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</si>
  <si>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</si>
  <si>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</si>
  <si>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</si>
  <si>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</si>
  <si>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</si>
  <si>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</si>
  <si>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</si>
  <si>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</si>
  <si>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</si>
  <si>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</si>
  <si>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</si>
  <si>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</si>
  <si>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</si>
  <si>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</si>
  <si>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</si>
  <si>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</si>
  <si>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</si>
  <si>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</si>
  <si>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</si>
  <si>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</si>
  <si>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</si>
  <si>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</si>
  <si>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</si>
  <si>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</si>
  <si>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</si>
  <si>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</si>
  <si>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</si>
  <si>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</si>
  <si>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</si>
  <si>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</si>
  <si>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</si>
  <si>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</si>
  <si>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</si>
  <si>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</si>
  <si>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</si>
  <si>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</si>
  <si>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</si>
  <si>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</si>
  <si>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</si>
  <si>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</si>
  <si>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</si>
  <si>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</si>
  <si>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</si>
  <si>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</si>
  <si>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</si>
  <si>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</si>
  <si>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</si>
  <si>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</si>
  <si>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</si>
  <si>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</si>
  <si>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</si>
  <si>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</si>
  <si>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</si>
  <si>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</si>
  <si>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</si>
  <si>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</si>
  <si>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</si>
  <si>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</si>
  <si>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</si>
  <si>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</si>
  <si>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</si>
  <si>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</si>
  <si>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</si>
  <si>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</si>
  <si>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</si>
  <si>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</si>
  <si>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</si>
  <si>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</si>
  <si>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</si>
  <si>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</si>
  <si>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</si>
  <si>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</si>
  <si>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</si>
  <si>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</si>
  <si>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</si>
  <si>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</si>
  <si>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</si>
  <si>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</si>
  <si>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</si>
  <si>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</si>
  <si>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</si>
  <si>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</si>
  <si>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</si>
  <si>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</si>
  <si>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</si>
  <si>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</si>
  <si>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</si>
  <si>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</si>
  <si>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</si>
  <si>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</si>
  <si>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</si>
  <si>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</si>
  <si>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</si>
  <si>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</si>
  <si>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</si>
  <si>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</si>
  <si>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</si>
  <si>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</si>
  <si>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</si>
  <si>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</si>
  <si>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</si>
  <si>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</si>
  <si>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</si>
  <si>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</si>
  <si>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</si>
  <si>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</si>
  <si>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</si>
  <si>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</si>
  <si>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</si>
  <si>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</si>
  <si>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</si>
  <si>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</si>
  <si>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</si>
  <si>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</si>
  <si>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</si>
  <si>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</si>
  <si>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</si>
  <si>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</si>
  <si>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</si>
  <si>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</si>
  <si>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</si>
  <si>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</si>
  <si>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</si>
  <si>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</si>
  <si>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</si>
  <si>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</si>
  <si>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</si>
  <si>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</si>
  <si>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</si>
  <si>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</si>
  <si>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</si>
  <si>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</si>
  <si>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</si>
  <si>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</si>
  <si>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</si>
  <si>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</si>
  <si>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</si>
  <si>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</si>
  <si>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</si>
  <si>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</si>
  <si>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</si>
  <si>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</si>
  <si>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</si>
  <si>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</si>
  <si>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</si>
  <si>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</si>
  <si>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</si>
  <si>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</si>
  <si>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</si>
  <si>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</si>
  <si>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</si>
  <si>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</si>
  <si>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</si>
  <si>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</si>
  <si>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</si>
  <si>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</si>
  <si>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</si>
  <si>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</si>
  <si>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</si>
  <si>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</si>
  <si>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</si>
  <si>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</si>
  <si>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</si>
  <si>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</si>
  <si>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</si>
  <si>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</si>
  <si>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</si>
  <si>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</si>
  <si>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</si>
  <si>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</si>
  <si>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</si>
  <si>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</si>
  <si>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</si>
  <si>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</si>
  <si>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</si>
  <si>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</si>
  <si>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</si>
  <si>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</si>
  <si>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</si>
  <si>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</si>
  <si>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</si>
  <si>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</si>
  <si>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</si>
  <si>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</si>
  <si>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</si>
  <si>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</si>
  <si>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</si>
  <si>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</si>
  <si>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</si>
  <si>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</si>
  <si>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</si>
  <si>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</si>
  <si>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</si>
  <si>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</si>
  <si>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</si>
  <si>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</si>
  <si>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</si>
  <si>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</si>
  <si>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</si>
  <si>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</si>
  <si>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</si>
  <si>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</si>
  <si>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</si>
  <si>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</si>
  <si>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</si>
  <si>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</si>
  <si>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</si>
  <si>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</si>
  <si>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</si>
  <si>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</si>
  <si>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</si>
  <si>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</si>
  <si>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</si>
  <si>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</si>
  <si>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</si>
  <si>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</si>
  <si>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</si>
  <si>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</si>
  <si>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</si>
  <si>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</si>
  <si>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</si>
  <si>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</si>
  <si>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</si>
  <si>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</si>
  <si>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</si>
  <si>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</si>
  <si>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</si>
  <si>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</si>
  <si>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</si>
  <si>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</si>
  <si>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</si>
  <si>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</si>
  <si>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</si>
  <si>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</si>
  <si>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</si>
  <si>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</si>
  <si>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</si>
  <si>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</si>
  <si>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</si>
  <si>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</si>
  <si>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</si>
  <si>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</si>
  <si>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</si>
  <si>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</si>
  <si>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</si>
  <si>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</si>
  <si>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</si>
  <si>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</si>
  <si>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</si>
  <si>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</si>
  <si>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</si>
  <si>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</si>
  <si>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</si>
  <si>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</si>
  <si>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</si>
  <si>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</si>
  <si>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</si>
  <si>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</si>
  <si>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</si>
  <si>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</si>
  <si>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</si>
  <si>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</si>
  <si>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</si>
  <si>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</si>
  <si>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</si>
  <si>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</si>
  <si>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</si>
  <si>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</si>
  <si>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</si>
  <si>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</si>
  <si>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</si>
  <si>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</si>
  <si>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</si>
  <si>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</si>
  <si>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</si>
  <si>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</si>
  <si>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</si>
  <si>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</si>
  <si>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</si>
  <si>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</si>
  <si>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</si>
  <si>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</si>
  <si>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</si>
  <si>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</si>
  <si>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</si>
  <si>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</si>
  <si>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</si>
  <si>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</si>
  <si>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</si>
  <si>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</si>
  <si>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</si>
  <si>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</si>
  <si>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</si>
  <si>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</si>
  <si>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</si>
  <si>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</si>
  <si>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</si>
  <si>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</si>
  <si>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</si>
  <si>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</si>
  <si>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</si>
  <si>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</si>
  <si>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</si>
  <si>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</si>
  <si>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</si>
  <si>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</si>
  <si>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</si>
  <si>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</si>
  <si>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</si>
  <si>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</si>
  <si>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</si>
  <si>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</si>
  <si>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</si>
  <si>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</si>
  <si>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</si>
  <si>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</si>
  <si>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</si>
  <si>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</si>
  <si>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</si>
  <si>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</si>
  <si>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</si>
  <si>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</si>
  <si>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</si>
  <si>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</si>
  <si>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</si>
  <si>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</si>
  <si>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</si>
  <si>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</si>
  <si>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</si>
  <si>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</si>
  <si>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</si>
  <si>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</si>
  <si>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</si>
  <si>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</si>
  <si>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</si>
  <si>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</si>
  <si>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</si>
  <si>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</si>
  <si>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</si>
  <si>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</si>
  <si>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</si>
  <si>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</si>
  <si>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</si>
  <si>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</si>
  <si>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</si>
  <si>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</si>
  <si>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</si>
  <si>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</si>
  <si>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</si>
  <si>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</si>
  <si>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</si>
  <si>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</si>
  <si>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</si>
  <si>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</si>
  <si>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</si>
  <si>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</si>
  <si>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</si>
  <si>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</si>
  <si>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</si>
  <si>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</si>
  <si>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</si>
  <si>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</si>
  <si>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</si>
  <si>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</si>
  <si>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</si>
  <si>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</si>
  <si>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</si>
  <si>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</si>
  <si>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</si>
  <si>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</si>
  <si>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</si>
  <si>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</si>
  <si>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</si>
  <si>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</si>
  <si>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</si>
  <si>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</si>
  <si>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</si>
  <si>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</si>
  <si>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</si>
  <si>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</si>
  <si>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</si>
  <si>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</si>
  <si>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</si>
  <si>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</si>
  <si>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</si>
  <si>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</si>
  <si>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</si>
  <si>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</si>
  <si>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</si>
  <si>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</si>
  <si>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</si>
  <si>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</si>
  <si>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</si>
  <si>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</si>
  <si>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</si>
  <si>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</si>
  <si>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</si>
  <si>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</si>
  <si>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</si>
  <si>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</si>
  <si>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</si>
  <si>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</si>
  <si>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</si>
  <si>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</si>
  <si>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</si>
  <si>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</si>
  <si>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</si>
  <si>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</si>
  <si>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</si>
  <si>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</si>
  <si>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</si>
  <si>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</si>
  <si>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</si>
  <si>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</si>
  <si>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</si>
  <si>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</si>
  <si>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</si>
  <si>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</si>
  <si>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</si>
  <si>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</si>
  <si>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</si>
  <si>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</si>
  <si>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</si>
  <si>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</si>
  <si>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</si>
  <si>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</si>
  <si>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</si>
  <si>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</si>
  <si>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</si>
  <si>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</si>
  <si>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</si>
  <si>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</si>
  <si>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</si>
  <si>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</si>
  <si>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</si>
  <si>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</si>
  <si>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</si>
  <si>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</si>
  <si>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</si>
  <si>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</si>
  <si>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</si>
  <si>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</si>
  <si>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</si>
  <si>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</si>
  <si>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</si>
  <si>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</si>
  <si>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</si>
  <si>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</si>
  <si>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</si>
  <si>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</si>
  <si>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</si>
  <si>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</si>
  <si>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</si>
  <si>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</si>
  <si>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</si>
  <si>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</si>
  <si>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</si>
  <si>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</si>
  <si>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</si>
  <si>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</si>
  <si>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</si>
  <si>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</si>
  <si>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</si>
  <si>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</si>
  <si>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</si>
  <si>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</si>
  <si>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</si>
  <si>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</si>
  <si>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</si>
  <si>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</si>
  <si>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</si>
  <si>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</si>
  <si>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</si>
  <si>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</si>
  <si>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</si>
  <si>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</si>
  <si>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</si>
  <si>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</si>
  <si>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</si>
  <si>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</si>
  <si>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</si>
  <si>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</si>
  <si>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</si>
  <si>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</si>
  <si>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</si>
  <si>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</si>
  <si>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</si>
  <si>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</si>
  <si>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</si>
  <si>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</si>
  <si>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</si>
  <si>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</si>
  <si>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</si>
  <si>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</si>
  <si>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</si>
  <si>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</si>
  <si>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</si>
  <si>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</si>
  <si>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</si>
  <si>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</si>
  <si>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</si>
  <si>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</si>
  <si>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</si>
  <si>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</si>
  <si>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</si>
  <si>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</si>
  <si>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</si>
  <si>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</si>
  <si>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</si>
  <si>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</si>
  <si>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</si>
  <si>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</si>
  <si>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</si>
  <si>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</si>
  <si>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</si>
  <si>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</si>
  <si>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</si>
  <si>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</si>
  <si>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</si>
  <si>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</si>
  <si>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</si>
  <si>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</si>
  <si>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</si>
  <si>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</si>
  <si>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</si>
  <si>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</si>
  <si>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</si>
  <si>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</si>
  <si>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</si>
  <si>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</si>
  <si>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</si>
  <si>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</si>
  <si>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</si>
  <si>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</si>
  <si>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</si>
  <si>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</si>
  <si>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</si>
  <si>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</si>
  <si>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</si>
  <si>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</si>
  <si>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</si>
  <si>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</si>
  <si>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</si>
  <si>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</si>
  <si>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</si>
  <si>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</si>
  <si>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</si>
  <si>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</si>
  <si>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</si>
  <si>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</si>
  <si>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</si>
  <si>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</si>
  <si>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</si>
  <si>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</si>
  <si>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</si>
  <si>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</si>
  <si>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</si>
  <si>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</si>
  <si>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</si>
  <si>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</si>
  <si>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</si>
  <si>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</si>
  <si>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</si>
  <si>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</si>
  <si>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</si>
  <si>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</si>
  <si>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</si>
  <si>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</si>
  <si>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</si>
  <si>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</si>
  <si>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</si>
  <si>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</si>
  <si>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</si>
  <si>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</si>
  <si>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</si>
  <si>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</si>
  <si>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</si>
  <si>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</si>
  <si>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</si>
  <si>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</si>
  <si>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</si>
  <si>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</si>
  <si>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</si>
  <si>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</si>
  <si>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</si>
  <si>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</si>
  <si>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</si>
  <si>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</si>
  <si>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</si>
  <si>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</si>
  <si>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</si>
  <si>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</si>
  <si>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</si>
  <si>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</si>
  <si>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</si>
  <si>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</si>
  <si>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</si>
  <si>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</si>
  <si>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</si>
  <si>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</si>
  <si>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</si>
  <si>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</si>
  <si>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</si>
  <si>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</si>
  <si>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</si>
  <si>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</si>
  <si>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</si>
  <si>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</si>
  <si>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</si>
  <si>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</si>
  <si>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</si>
  <si>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</si>
  <si>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</si>
  <si>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</si>
  <si>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</si>
  <si>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</si>
  <si>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</si>
  <si>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</si>
  <si>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</si>
  <si>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</si>
  <si>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</si>
  <si>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</si>
  <si>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</si>
  <si>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</si>
  <si>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</si>
  <si>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</si>
  <si>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</si>
  <si>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</si>
  <si>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</si>
  <si>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</si>
  <si>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</si>
  <si>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</si>
  <si>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</si>
  <si>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</si>
  <si>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</si>
  <si>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</si>
  <si>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</si>
  <si>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</si>
  <si>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</si>
  <si>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</si>
  <si>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</si>
  <si>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</si>
  <si>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</si>
  <si>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</si>
  <si>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</si>
  <si>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</si>
  <si>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</si>
  <si>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</si>
  <si>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</si>
  <si>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</si>
  <si>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</si>
  <si>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</si>
  <si>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</si>
  <si>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</si>
  <si>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</si>
  <si>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</si>
  <si>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</si>
  <si>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</si>
  <si>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</si>
  <si>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</si>
  <si>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</si>
  <si>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</si>
  <si>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</si>
  <si>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</si>
  <si>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</si>
  <si>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</si>
  <si>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</si>
  <si>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</si>
  <si>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</si>
  <si>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</si>
  <si>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</si>
  <si>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</si>
  <si>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</si>
  <si>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</si>
  <si>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</si>
  <si>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</si>
  <si>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</si>
  <si>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</si>
  <si>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</si>
  <si>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</si>
  <si>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</si>
  <si>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</si>
  <si>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</si>
  <si>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</si>
  <si>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</si>
  <si>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</si>
  <si>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</si>
  <si>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</si>
  <si>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</si>
  <si>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</si>
  <si>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</si>
  <si>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</si>
  <si>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</si>
  <si>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</si>
  <si>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</si>
  <si>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</si>
  <si>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</si>
  <si>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</si>
  <si>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</si>
  <si>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</si>
  <si>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</si>
  <si>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</si>
  <si>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</si>
  <si>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</si>
  <si>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</si>
  <si>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</si>
  <si>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</si>
  <si>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</si>
  <si>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</si>
  <si>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</si>
  <si>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</si>
  <si>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</si>
  <si>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</si>
  <si>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</si>
  <si>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</si>
  <si>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</si>
  <si>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</si>
  <si>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</si>
  <si>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</si>
  <si>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</si>
  <si>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</si>
  <si>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</si>
  <si>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</si>
  <si>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</si>
  <si>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</si>
  <si>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</si>
  <si>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</si>
  <si>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</si>
  <si>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</si>
  <si>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</si>
  <si>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</si>
  <si>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</si>
  <si>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</si>
  <si>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</si>
  <si>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</si>
  <si>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</si>
  <si>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</si>
  <si>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</si>
  <si>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</si>
  <si>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</si>
  <si>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</si>
  <si>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</si>
  <si>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</si>
  <si>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</si>
  <si>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</si>
  <si>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</si>
  <si>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</si>
  <si>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</si>
  <si>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</si>
  <si>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</si>
  <si>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</si>
  <si>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</si>
  <si>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</si>
  <si>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</si>
  <si>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</si>
  <si>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</si>
  <si>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</si>
  <si>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</si>
  <si>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</si>
  <si>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</si>
  <si>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</si>
  <si>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</si>
  <si>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</si>
  <si>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</si>
  <si>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</si>
  <si>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</si>
  <si>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</si>
  <si>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</si>
  <si>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</si>
  <si>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</si>
  <si>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</si>
  <si>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</si>
  <si>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</si>
  <si>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</si>
  <si>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</si>
  <si>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</si>
  <si>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</si>
  <si>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</si>
  <si>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</si>
  <si>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</si>
  <si>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</si>
  <si>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</si>
  <si>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</si>
  <si>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</si>
  <si>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</si>
  <si>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</si>
  <si>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</si>
  <si>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</si>
  <si>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</si>
  <si>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</si>
  <si>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</si>
  <si>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</si>
  <si>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</si>
  <si>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</si>
  <si>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</si>
  <si>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</si>
  <si>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</si>
  <si>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</si>
  <si>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</si>
  <si>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</si>
  <si>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</si>
  <si>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</si>
  <si>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</si>
  <si>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</si>
  <si>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</si>
  <si>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</si>
  <si>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</si>
  <si>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</si>
  <si>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</si>
  <si>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</si>
  <si>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</si>
  <si>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</si>
  <si>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</si>
  <si>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</si>
  <si>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</si>
  <si>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</si>
  <si>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</si>
  <si>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</si>
  <si>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</si>
  <si>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</si>
  <si>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</si>
  <si>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</si>
  <si>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</si>
  <si>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</si>
  <si>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</si>
  <si>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</si>
  <si>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</si>
  <si>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</si>
  <si>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</si>
  <si>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</si>
  <si>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</si>
  <si>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</si>
  <si>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</si>
  <si>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</si>
  <si>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</si>
  <si>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</si>
  <si>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</si>
  <si>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</si>
  <si>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</si>
  <si>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</si>
  <si>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</si>
  <si>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</si>
  <si>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</si>
  <si>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</si>
  <si>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</si>
  <si>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</si>
  <si>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</si>
  <si>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</si>
  <si>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</si>
  <si>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</si>
  <si>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</si>
  <si>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</si>
  <si>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</si>
  <si>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</si>
  <si>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</si>
  <si>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</si>
  <si>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</si>
  <si>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</si>
  <si>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</si>
  <si>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</si>
  <si>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</si>
  <si>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</si>
  <si>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</si>
  <si>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</si>
  <si>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</si>
  <si>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</si>
  <si>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</si>
  <si>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</si>
  <si>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</si>
  <si>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</si>
  <si>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</si>
  <si>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</si>
  <si>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</si>
  <si>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</si>
  <si>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</si>
  <si>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</si>
  <si>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</si>
  <si>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</si>
  <si>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</si>
  <si>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</si>
  <si>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</si>
  <si>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</si>
  <si>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</si>
  <si>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</si>
  <si>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</si>
  <si>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</si>
  <si>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</si>
  <si>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</si>
  <si>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</si>
  <si>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</si>
  <si>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</si>
  <si>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</si>
  <si>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</si>
  <si>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</si>
  <si>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</si>
  <si>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</si>
  <si>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</si>
  <si>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</si>
  <si>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</si>
  <si>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</si>
  <si>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</si>
  <si>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</si>
  <si>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</si>
  <si>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</si>
  <si>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</si>
  <si>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</si>
  <si>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</si>
  <si>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</si>
  <si>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</si>
  <si>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</si>
  <si>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</si>
  <si>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</si>
  <si>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</si>
  <si>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</si>
  <si>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</si>
  <si>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</si>
  <si>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</si>
  <si>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</si>
  <si>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</si>
  <si>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</si>
  <si>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</si>
  <si>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</si>
  <si>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</si>
  <si>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</si>
  <si>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</si>
  <si>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</si>
  <si>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</si>
  <si>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</si>
  <si>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</si>
  <si>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</si>
  <si>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</si>
  <si>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</si>
  <si>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</si>
  <si>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</si>
  <si>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</si>
  <si>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</si>
  <si>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</si>
  <si>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</si>
  <si>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</si>
  <si>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</si>
  <si>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</si>
  <si>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</si>
  <si>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</si>
  <si>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</si>
  <si>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</si>
  <si>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</si>
  <si>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</si>
  <si>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</si>
  <si>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</si>
  <si>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</si>
  <si>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</si>
  <si>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</si>
  <si>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</si>
  <si>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</si>
  <si>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</si>
  <si>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</si>
  <si>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</si>
  <si>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</si>
  <si>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</si>
  <si>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</si>
  <si>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</si>
  <si>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</si>
  <si>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</si>
  <si>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</si>
  <si>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</si>
  <si>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</si>
  <si>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</si>
  <si>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</si>
  <si>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</si>
  <si>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</si>
  <si>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</si>
  <si>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</si>
  <si>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</si>
  <si>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</si>
  <si>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</si>
  <si>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</si>
  <si>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</si>
  <si>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</si>
  <si>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</si>
  <si>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</si>
  <si>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</si>
  <si>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</si>
  <si>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</si>
  <si>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</si>
  <si>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</si>
  <si>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</si>
  <si>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</si>
  <si>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</si>
  <si>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</si>
  <si>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</si>
  <si>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</si>
  <si>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</si>
  <si>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</si>
  <si>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</si>
  <si>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</si>
  <si>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</si>
  <si>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</si>
  <si>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</si>
  <si>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</si>
  <si>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</si>
  <si>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</si>
  <si>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</si>
  <si>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</si>
  <si>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</si>
  <si>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</si>
  <si>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</si>
  <si>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</si>
  <si>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</si>
  <si>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</si>
  <si>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</si>
  <si>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</si>
  <si>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</si>
  <si>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</si>
  <si>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</si>
  <si>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</si>
  <si>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</si>
  <si>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</si>
  <si>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</si>
  <si>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</si>
  <si>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</si>
  <si>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</si>
  <si>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</si>
  <si>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</si>
  <si>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</si>
  <si>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</si>
  <si>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</si>
  <si>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</si>
  <si>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</si>
  <si>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</si>
  <si>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</si>
  <si>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</si>
  <si>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</si>
  <si>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</si>
  <si>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</si>
  <si>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</si>
  <si>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</si>
  <si>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</si>
  <si>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</si>
  <si>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</si>
  <si>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</si>
  <si>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</si>
  <si>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</si>
  <si>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</si>
  <si>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</si>
  <si>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</si>
  <si>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</si>
  <si>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</si>
  <si>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</si>
  <si>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</si>
  <si>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</si>
  <si>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</si>
  <si>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</si>
  <si>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</si>
  <si>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</si>
  <si>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</si>
  <si>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</si>
  <si>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</si>
  <si>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</si>
  <si>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</si>
  <si>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</si>
  <si>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</si>
  <si>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</si>
  <si>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</si>
  <si>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</si>
  <si>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</si>
  <si>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</si>
  <si>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</si>
  <si>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</si>
  <si>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</si>
  <si>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</si>
  <si>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</si>
  <si>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</si>
  <si>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</si>
  <si>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</si>
  <si>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</si>
  <si>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</si>
  <si>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</si>
  <si>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</si>
  <si>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</si>
  <si>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</si>
  <si>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</si>
  <si>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</si>
  <si>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</si>
  <si>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</si>
  <si>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</si>
  <si>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</si>
  <si>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</si>
  <si>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</si>
  <si>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</si>
  <si>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</si>
  <si>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</si>
  <si>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</si>
  <si>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</si>
  <si>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</si>
  <si>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</si>
  <si>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</si>
  <si>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</si>
  <si>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</si>
  <si>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</si>
  <si>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</si>
  <si>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</si>
  <si>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</si>
  <si>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</si>
  <si>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</si>
  <si>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</si>
  <si>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</si>
  <si>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</si>
  <si>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</si>
  <si>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</si>
  <si>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</si>
  <si>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</si>
  <si>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</si>
  <si>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</si>
  <si>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</si>
  <si>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</si>
  <si>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</si>
  <si>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</si>
  <si>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</si>
  <si>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</si>
  <si>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</si>
  <si>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</si>
  <si>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</si>
  <si>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</si>
  <si>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</si>
  <si>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</si>
  <si>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</si>
  <si>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</si>
  <si>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</si>
  <si>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</si>
  <si>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</si>
  <si>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</si>
  <si>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</si>
  <si>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</si>
  <si>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</si>
  <si>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</si>
  <si>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</si>
  <si>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</si>
  <si>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</si>
  <si>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</si>
  <si>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</si>
  <si>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</si>
  <si>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</si>
  <si>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</si>
  <si>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</si>
  <si>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</si>
  <si>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</si>
  <si>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</si>
  <si>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</si>
  <si>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</si>
  <si>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</si>
  <si>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</si>
  <si>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</si>
  <si>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</si>
  <si>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</si>
  <si>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</si>
  <si>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</si>
  <si>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</si>
  <si>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</si>
  <si>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</si>
  <si>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</si>
  <si>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</si>
  <si>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</si>
  <si>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</si>
  <si>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</si>
  <si>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</si>
  <si>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</si>
  <si>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</si>
  <si>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</si>
  <si>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</si>
  <si>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</si>
  <si>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</si>
  <si>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</si>
  <si>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</si>
  <si>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</si>
  <si>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</si>
  <si>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</si>
  <si>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</si>
  <si>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</si>
  <si>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</si>
  <si>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</si>
  <si>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</si>
  <si>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</si>
  <si>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</si>
  <si>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</si>
  <si>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</si>
  <si>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</si>
  <si>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</si>
  <si>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</si>
  <si>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</si>
  <si>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</si>
  <si>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</si>
  <si>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</si>
  <si>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</si>
  <si>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</si>
  <si>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</si>
  <si>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</si>
  <si>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</si>
  <si>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</si>
  <si>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</si>
  <si>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</si>
  <si>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</si>
  <si>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</si>
  <si>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</si>
  <si>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</si>
  <si>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</si>
  <si>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</si>
  <si>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</si>
  <si>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</si>
  <si>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</si>
  <si>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</si>
  <si>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</si>
  <si>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</si>
  <si>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</si>
  <si>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</si>
  <si>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</si>
  <si>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</si>
  <si>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</si>
  <si>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</si>
  <si>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</si>
  <si>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</si>
  <si>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</si>
  <si>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</si>
  <si>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</si>
  <si>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</si>
  <si>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</si>
  <si>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</si>
  <si>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</si>
  <si>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</si>
  <si>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</si>
  <si>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</si>
  <si>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</si>
  <si>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</si>
  <si>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</si>
  <si>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</si>
  <si>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</si>
  <si>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</si>
  <si>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</si>
  <si>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</si>
  <si>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</si>
  <si>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</si>
  <si>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</si>
  <si>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</si>
  <si>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</si>
  <si>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</si>
  <si>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</si>
  <si>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</si>
  <si>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</si>
  <si>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</si>
  <si>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</si>
  <si>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</si>
  <si>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</si>
  <si>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</si>
  <si>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</si>
  <si>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</si>
  <si>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</si>
  <si>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</si>
  <si>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</si>
  <si>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</si>
  <si>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</si>
  <si>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</si>
  <si>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</si>
  <si>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</si>
  <si>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</si>
  <si>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</si>
  <si>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</si>
  <si>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</si>
  <si>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</si>
  <si>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</si>
  <si>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</si>
  <si>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</si>
  <si>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</si>
  <si>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</si>
  <si>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</si>
  <si>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</si>
  <si>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</si>
  <si>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</si>
  <si>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</si>
  <si>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</si>
  <si>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</si>
  <si>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</si>
  <si>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</si>
  <si>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</si>
  <si>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</si>
  <si>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</si>
  <si>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</si>
  <si>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</si>
  <si>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</si>
  <si>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</si>
  <si>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</si>
  <si>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</si>
  <si>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</si>
  <si>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</si>
  <si>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</si>
  <si>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</si>
  <si>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</si>
  <si>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</si>
  <si>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</si>
  <si>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</si>
  <si>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</si>
  <si>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</si>
  <si>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</si>
  <si>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</si>
  <si>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</si>
  <si>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</si>
  <si>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</si>
  <si>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</si>
  <si>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</si>
  <si>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</si>
  <si>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</si>
  <si>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</si>
  <si>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</si>
  <si>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</si>
  <si>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</si>
  <si>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</si>
  <si>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</si>
  <si>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</si>
  <si>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</si>
  <si>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</si>
  <si>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</si>
  <si>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</si>
  <si>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</si>
  <si>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</si>
  <si>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</si>
  <si>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</si>
  <si>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</si>
  <si>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</si>
  <si>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</si>
  <si>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</si>
  <si>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</si>
  <si>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</si>
  <si>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</si>
  <si>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</si>
  <si>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</si>
  <si>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</si>
  <si>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</si>
  <si>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</si>
  <si>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</si>
  <si>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</si>
  <si>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</si>
  <si>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</si>
  <si>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</si>
  <si>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</si>
  <si>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</si>
  <si>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</si>
  <si>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</si>
  <si>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</si>
  <si>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</si>
  <si>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</si>
  <si>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</si>
  <si>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</si>
  <si>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</si>
  <si>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</si>
  <si>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</si>
  <si>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</si>
  <si>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</si>
  <si>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</si>
  <si>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</si>
  <si>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</si>
  <si>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</si>
  <si>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</si>
  <si>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</si>
  <si>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</si>
  <si>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</si>
  <si>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</si>
  <si>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</si>
  <si>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</si>
  <si>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</si>
  <si>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</si>
  <si>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</si>
  <si>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</si>
  <si>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</si>
  <si>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</si>
  <si>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</si>
  <si>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</si>
  <si>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</si>
  <si>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</si>
  <si>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</si>
  <si>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</si>
  <si>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</si>
  <si>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</si>
  <si>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</si>
  <si>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</si>
  <si>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</si>
  <si>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</si>
  <si>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</si>
  <si>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</si>
  <si>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</si>
  <si>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</si>
  <si>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</si>
  <si>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</si>
  <si>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</si>
  <si>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</si>
  <si>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</si>
  <si>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</si>
  <si>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</si>
  <si>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</si>
  <si>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</si>
  <si>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</si>
  <si>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</si>
  <si>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</si>
  <si>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</si>
  <si>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</si>
  <si>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</si>
  <si>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</si>
  <si>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</si>
  <si>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</si>
  <si>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</si>
  <si>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</si>
  <si>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</si>
  <si>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</si>
  <si>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</si>
  <si>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</si>
  <si>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</si>
  <si>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</si>
  <si>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</si>
  <si>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</si>
  <si>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</si>
  <si>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</si>
  <si>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</si>
  <si>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</si>
  <si>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</si>
  <si>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</si>
  <si>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</si>
  <si>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</si>
  <si>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</si>
  <si>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</si>
  <si>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</si>
  <si>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</si>
  <si>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</si>
  <si>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</si>
  <si>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</si>
  <si>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</si>
  <si>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</si>
  <si>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</si>
  <si>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</si>
  <si>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</si>
  <si>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</si>
  <si>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</si>
  <si>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</si>
  <si>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</si>
  <si>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</si>
  <si>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</si>
  <si>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</si>
  <si>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</si>
  <si>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</si>
  <si>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</si>
  <si>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</si>
  <si>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</si>
  <si>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</si>
  <si>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</si>
  <si>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</si>
  <si>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</si>
  <si>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</si>
  <si>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</si>
  <si>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</si>
  <si>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</si>
  <si>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</si>
  <si>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</si>
  <si>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</si>
  <si>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</si>
  <si>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</si>
  <si>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</si>
  <si>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</si>
  <si>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</si>
  <si>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</si>
  <si>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</si>
  <si>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</si>
  <si>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</si>
  <si>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</si>
  <si>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</si>
  <si>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</si>
  <si>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</si>
  <si>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</si>
  <si>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</si>
  <si>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</si>
  <si>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</si>
  <si>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</si>
  <si>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</si>
  <si>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</si>
  <si>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</si>
  <si>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</si>
  <si>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</si>
  <si>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</si>
  <si>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</si>
  <si>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</si>
  <si>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</si>
  <si>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</si>
  <si>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</si>
  <si>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</si>
  <si>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</si>
  <si>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</si>
  <si>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</si>
  <si>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</si>
  <si>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</si>
  <si>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</si>
  <si>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</si>
  <si>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</si>
  <si>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</si>
  <si>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</si>
  <si>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</si>
  <si>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</si>
  <si>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</si>
  <si>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</si>
  <si>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</si>
  <si>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</si>
  <si>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</si>
  <si>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</si>
  <si>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</si>
  <si>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</si>
  <si>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</si>
  <si>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</si>
  <si>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</si>
  <si>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</si>
  <si>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</si>
  <si>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</si>
  <si>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</si>
  <si>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</si>
  <si>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</si>
  <si>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</si>
  <si>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</si>
  <si>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</si>
  <si>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</si>
  <si>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</si>
  <si>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</si>
  <si>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</si>
  <si>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</si>
  <si>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</si>
  <si>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</si>
  <si>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</si>
  <si>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</si>
  <si>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</si>
  <si>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</si>
  <si>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</si>
  <si>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</si>
  <si>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</si>
  <si>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</si>
  <si>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</si>
  <si>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</si>
  <si>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</si>
  <si>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</si>
  <si>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</si>
  <si>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</si>
  <si>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</si>
  <si>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</si>
  <si>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</si>
  <si>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</si>
  <si>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</si>
  <si>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</si>
  <si>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</si>
  <si>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</si>
  <si>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</si>
  <si>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</si>
  <si>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</si>
  <si>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</si>
  <si>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</si>
  <si>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</si>
  <si>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</si>
  <si>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</si>
  <si>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</si>
  <si>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</si>
  <si>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</si>
  <si>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</si>
  <si>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</si>
  <si>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</si>
  <si>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</si>
  <si>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</si>
  <si>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</si>
  <si>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</si>
  <si>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</si>
  <si>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</si>
  <si>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</si>
  <si>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</si>
  <si>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</si>
  <si>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</si>
  <si>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</si>
  <si>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</si>
  <si>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</si>
  <si>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</si>
  <si>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</si>
  <si>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</si>
  <si>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</si>
  <si>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</si>
  <si>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</si>
  <si>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</si>
  <si>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</si>
  <si>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</si>
  <si>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</si>
  <si>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</si>
  <si>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</si>
  <si>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</si>
  <si>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</si>
  <si>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</si>
  <si>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</si>
  <si>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</si>
  <si>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</si>
  <si>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</si>
  <si>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</si>
  <si>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</si>
  <si>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</si>
  <si>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</si>
  <si>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</si>
  <si>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</si>
  <si>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</si>
  <si>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</si>
  <si>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</si>
  <si>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</si>
  <si>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</si>
  <si>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</si>
  <si>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</si>
  <si>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</si>
  <si>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</si>
  <si>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</si>
  <si>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</si>
  <si>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</si>
  <si>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</si>
  <si>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</si>
  <si>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</si>
  <si>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</si>
  <si>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</si>
  <si>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</si>
  <si>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</si>
  <si>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</si>
  <si>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</si>
  <si>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</si>
  <si>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</si>
  <si>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</si>
  <si>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</si>
  <si>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</si>
  <si>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</si>
  <si>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</si>
  <si>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</si>
  <si>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</si>
  <si>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</si>
  <si>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</si>
  <si>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</si>
  <si>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</si>
  <si>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</si>
  <si>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</si>
  <si>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</si>
  <si>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</si>
  <si>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</si>
  <si>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</si>
  <si>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</si>
  <si>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</si>
  <si>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</si>
  <si>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</si>
  <si>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</si>
  <si>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</si>
  <si>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</si>
  <si>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</si>
  <si>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</si>
  <si>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</si>
  <si>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</si>
  <si>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</si>
  <si>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</si>
  <si>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</si>
  <si>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</si>
  <si>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</si>
  <si>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</si>
  <si>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</si>
  <si>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</si>
  <si>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</si>
  <si>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</si>
  <si>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</si>
  <si>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</si>
  <si>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</si>
  <si>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</si>
  <si>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</si>
  <si>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</si>
  <si>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</si>
  <si>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</si>
  <si>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</si>
  <si>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</si>
  <si>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</si>
  <si>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</si>
  <si>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</si>
  <si>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</si>
  <si>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</si>
  <si>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</si>
  <si>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</si>
  <si>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</si>
  <si>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</si>
  <si>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</si>
  <si>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</si>
  <si>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</si>
  <si>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</si>
  <si>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</si>
  <si>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</si>
  <si>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</si>
  <si>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</si>
  <si>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</si>
  <si>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</si>
  <si>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</si>
  <si>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</si>
  <si>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</si>
  <si>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</si>
  <si>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</si>
  <si>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</si>
  <si>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</si>
  <si>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</si>
  <si>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</si>
  <si>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</si>
  <si>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</si>
  <si>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</si>
  <si>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</si>
  <si>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</si>
  <si>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</si>
  <si>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</si>
  <si>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</si>
  <si>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</si>
  <si>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</si>
  <si>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</si>
  <si>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</si>
  <si>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</si>
  <si>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</si>
  <si>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</si>
  <si>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</si>
  <si>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</si>
  <si>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</si>
  <si>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</si>
  <si>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</si>
  <si>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</si>
  <si>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</si>
  <si>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</si>
  <si>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</si>
  <si>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</si>
  <si>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</si>
  <si>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</si>
  <si>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</si>
  <si>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</si>
  <si>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</si>
  <si>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</si>
  <si>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</si>
  <si>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</si>
  <si>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</si>
  <si>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</si>
  <si>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</si>
  <si>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</si>
  <si>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</si>
  <si>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</si>
  <si>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</si>
  <si>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</si>
  <si>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</si>
  <si>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</si>
  <si>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</si>
  <si>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</si>
  <si>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</si>
  <si>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</si>
  <si>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</si>
  <si>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</si>
  <si>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</si>
  <si>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</si>
  <si>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</si>
  <si>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</si>
  <si>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</si>
  <si>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</si>
  <si>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</si>
  <si>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</si>
  <si>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</si>
  <si>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</si>
  <si>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</si>
  <si>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</si>
  <si>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</si>
  <si>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</si>
  <si>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</si>
  <si>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</si>
  <si>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</si>
  <si>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</si>
  <si>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</si>
  <si>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</si>
  <si>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</si>
  <si>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</si>
  <si>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</si>
  <si>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</si>
  <si>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</si>
  <si>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</si>
  <si>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</si>
  <si>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</si>
  <si>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</si>
  <si>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</si>
  <si>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</si>
  <si>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</si>
  <si>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</si>
  <si>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</si>
  <si>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</si>
  <si>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</si>
  <si>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</si>
  <si>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</si>
  <si>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</si>
  <si>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</si>
  <si>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</si>
  <si>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</si>
  <si>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</si>
  <si>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</si>
  <si>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</si>
  <si>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</si>
  <si>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</si>
  <si>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</si>
  <si>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</si>
  <si>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</si>
  <si>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</si>
  <si>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</si>
  <si>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</si>
  <si>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</si>
  <si>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</si>
  <si>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</si>
  <si>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</si>
  <si>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</si>
  <si>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</si>
  <si>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</si>
  <si>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</si>
  <si>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</si>
  <si>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</si>
  <si>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</si>
  <si>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</si>
  <si>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</si>
  <si>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</si>
  <si>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</si>
  <si>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</si>
  <si>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</si>
  <si>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</si>
  <si>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</si>
  <si>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</si>
  <si>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</si>
  <si>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</si>
  <si>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</si>
  <si>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</si>
  <si>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</si>
  <si>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</si>
  <si>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</si>
  <si>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</si>
  <si>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</si>
  <si>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</si>
  <si>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</si>
  <si>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</si>
  <si>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</si>
  <si>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</si>
  <si>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</si>
  <si>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</si>
  <si>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</si>
  <si>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</si>
  <si>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</si>
  <si>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</si>
  <si>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</si>
  <si>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</si>
  <si>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</si>
  <si>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</si>
  <si>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</si>
  <si>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</si>
  <si>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</si>
  <si>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</si>
  <si>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</si>
  <si>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</si>
  <si>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</si>
  <si>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</si>
  <si>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</si>
  <si>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</si>
  <si>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</si>
  <si>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</si>
  <si>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</si>
  <si>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</si>
  <si>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</si>
  <si>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</si>
  <si>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</si>
  <si>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</si>
  <si>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</si>
  <si>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</si>
  <si>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</si>
  <si>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</si>
  <si>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</si>
  <si>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</si>
  <si>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</si>
  <si>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</si>
  <si>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</si>
  <si>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</si>
  <si>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</si>
  <si>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</si>
  <si>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</si>
  <si>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</si>
  <si>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</si>
  <si>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</si>
  <si>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</si>
  <si>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</si>
  <si>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</si>
  <si>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</si>
  <si>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</si>
  <si>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</si>
  <si>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</si>
  <si>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</si>
  <si>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</si>
  <si>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</si>
  <si>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</si>
  <si>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</si>
  <si>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</si>
  <si>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</si>
  <si>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</si>
  <si>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</si>
  <si>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</si>
  <si>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</si>
  <si>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</si>
  <si>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</si>
  <si>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</si>
  <si>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</si>
  <si>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</si>
  <si>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</si>
  <si>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</si>
  <si>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</si>
  <si>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</si>
  <si>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</si>
  <si>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</si>
  <si>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</si>
  <si>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</si>
  <si>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</si>
  <si>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</si>
  <si>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</si>
  <si>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</si>
  <si>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</si>
  <si>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</si>
  <si>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</si>
  <si>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</si>
  <si>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</si>
  <si>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</si>
  <si>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</si>
  <si>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</si>
  <si>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</si>
  <si>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</si>
  <si>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</si>
  <si>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</si>
  <si>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</si>
  <si>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</si>
  <si>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</si>
  <si>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</si>
  <si>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</si>
  <si>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</si>
  <si>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</si>
  <si>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</si>
  <si>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</si>
  <si>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</si>
  <si>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</si>
  <si>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</si>
  <si>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</si>
  <si>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</si>
  <si>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</si>
  <si>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</si>
  <si>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</si>
  <si>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</si>
  <si>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</si>
  <si>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</si>
  <si>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</si>
  <si>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</si>
  <si>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</si>
  <si>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</si>
  <si>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</si>
  <si>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</si>
  <si>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</si>
  <si>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</si>
  <si>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</si>
  <si>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</si>
  <si>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</si>
  <si>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</si>
  <si>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</si>
  <si>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</si>
  <si>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</si>
  <si>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</si>
  <si>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</si>
  <si>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</si>
  <si>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</si>
  <si>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</si>
  <si>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</si>
  <si>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</si>
  <si>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</si>
  <si>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</si>
  <si>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</si>
  <si>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</si>
  <si>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</si>
  <si>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</si>
  <si>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</si>
  <si>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</si>
  <si>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</si>
  <si>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</si>
  <si>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</si>
  <si>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</si>
  <si>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</si>
  <si>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</si>
  <si>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</si>
  <si>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</si>
  <si>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</si>
  <si>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</si>
  <si>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</si>
  <si>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</si>
  <si>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</si>
  <si>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</si>
  <si>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</si>
  <si>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</si>
  <si>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</si>
  <si>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</si>
  <si>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</si>
  <si>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</si>
  <si>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</si>
  <si>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</si>
  <si>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</si>
  <si>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</si>
  <si>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</si>
  <si>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</si>
  <si>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</si>
  <si>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</si>
  <si>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</si>
  <si>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</si>
  <si>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</si>
  <si>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</si>
  <si>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</si>
  <si>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</si>
  <si>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</si>
  <si>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</si>
  <si>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</si>
  <si>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</si>
  <si>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</si>
  <si>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</si>
  <si>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</si>
  <si>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</si>
  <si>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</si>
  <si>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</si>
  <si>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</si>
  <si>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</si>
  <si>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</si>
  <si>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</si>
  <si>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</si>
  <si>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</si>
  <si>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</si>
  <si>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</si>
  <si>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</si>
  <si>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</si>
  <si>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</si>
  <si>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</si>
  <si>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</si>
  <si>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</si>
  <si>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</si>
  <si>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</si>
  <si>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</si>
  <si>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</si>
  <si>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</si>
  <si>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</si>
  <si>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</si>
  <si>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</si>
  <si>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</si>
  <si>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</si>
  <si>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</si>
  <si>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</si>
  <si>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</si>
  <si>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</si>
  <si>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</si>
  <si>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</si>
  <si>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</si>
  <si>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</si>
  <si>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</si>
  <si>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</si>
  <si>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</si>
  <si>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</si>
  <si>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</si>
  <si>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</si>
  <si>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</si>
  <si>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</si>
  <si>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</si>
  <si>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</si>
  <si>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</si>
  <si>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</si>
  <si>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</si>
  <si>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</si>
  <si>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</si>
  <si>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</si>
  <si>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</si>
  <si>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</si>
  <si>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</si>
  <si>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</si>
  <si>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</si>
  <si>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</si>
  <si>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</si>
  <si>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</si>
  <si>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</si>
  <si>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</si>
  <si>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</si>
  <si>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</si>
  <si>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</si>
  <si>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</si>
  <si>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</si>
  <si>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</si>
  <si>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</si>
  <si>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</si>
  <si>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</si>
  <si>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</si>
  <si>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</si>
  <si>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</si>
  <si>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</si>
  <si>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</si>
  <si>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</si>
  <si>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</si>
  <si>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</si>
  <si>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</si>
  <si>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</si>
  <si>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</si>
  <si>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</si>
  <si>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</si>
  <si>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</si>
  <si>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</si>
  <si>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</si>
  <si>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</si>
  <si>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</si>
  <si>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</si>
  <si>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</si>
  <si>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</si>
  <si>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</si>
  <si>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</si>
  <si>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</si>
  <si>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</si>
  <si>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</si>
  <si>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</si>
  <si>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</si>
  <si>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</si>
  <si>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</si>
  <si>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</si>
  <si>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</si>
  <si>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</si>
  <si>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</si>
  <si>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</si>
  <si>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</si>
  <si>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</si>
  <si>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</si>
  <si>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</si>
  <si>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</si>
  <si>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</si>
  <si>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</si>
  <si>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</si>
  <si>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</si>
  <si>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</si>
  <si>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</si>
  <si>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</si>
  <si>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</si>
  <si>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</si>
  <si>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</si>
  <si>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</si>
  <si>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</si>
  <si>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</si>
  <si>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</si>
  <si>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</si>
  <si>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</si>
  <si>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</si>
  <si>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</si>
  <si>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</si>
  <si>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</si>
  <si>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</si>
  <si>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</si>
  <si>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</si>
  <si>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</si>
  <si>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</si>
  <si>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</si>
  <si>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</si>
  <si>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</si>
  <si>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</si>
  <si>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</si>
  <si>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</si>
  <si>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</si>
  <si>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</si>
  <si>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</si>
  <si>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</si>
  <si>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</si>
  <si>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</si>
  <si>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</si>
  <si>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</si>
  <si>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</si>
  <si>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</si>
  <si>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</si>
  <si>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</si>
  <si>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</si>
  <si>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</si>
  <si>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</si>
  <si>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</si>
  <si>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</si>
  <si>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</si>
  <si>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</si>
  <si>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</si>
  <si>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</si>
  <si>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</si>
  <si>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</si>
  <si>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</si>
  <si>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</si>
  <si>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</si>
  <si>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</si>
  <si>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</si>
  <si>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</si>
  <si>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</si>
  <si>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</si>
  <si>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</si>
  <si>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</si>
  <si>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</si>
  <si>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</si>
  <si>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</si>
  <si>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</si>
  <si>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</si>
  <si>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</si>
  <si>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</si>
  <si>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</si>
  <si>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</si>
  <si>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</si>
  <si>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</si>
  <si>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</si>
  <si>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</si>
  <si>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</si>
  <si>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</si>
  <si>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</si>
  <si>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</si>
  <si>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</si>
  <si>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</si>
  <si>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</si>
  <si>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</si>
  <si>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</si>
  <si>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</si>
  <si>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</si>
  <si>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</si>
  <si>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</si>
  <si>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</si>
  <si>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</si>
  <si>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</si>
  <si>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</si>
  <si>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</si>
  <si>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</si>
  <si>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</si>
  <si>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</si>
  <si>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</si>
  <si>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</si>
  <si>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</si>
  <si>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</si>
  <si>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</si>
  <si>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</si>
  <si>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</si>
  <si>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</si>
  <si>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</si>
  <si>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</si>
  <si>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</si>
  <si>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</si>
  <si>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</si>
  <si>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</si>
  <si>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</si>
  <si>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</si>
  <si>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</si>
  <si>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</si>
  <si>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</si>
  <si>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</si>
  <si>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</si>
  <si>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</si>
  <si>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</si>
  <si>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</si>
  <si>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</si>
  <si>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</si>
  <si>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</si>
  <si>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</si>
  <si>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</si>
  <si>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</si>
  <si>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</si>
  <si>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</si>
  <si>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</si>
  <si>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</si>
  <si>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</si>
  <si>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</si>
  <si>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</si>
  <si>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</si>
  <si>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</si>
  <si>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</si>
  <si>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</si>
  <si>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</si>
  <si>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</si>
  <si>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</si>
  <si>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</si>
  <si>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</si>
  <si>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</si>
  <si>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</si>
  <si>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</si>
  <si>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</si>
  <si>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</si>
  <si>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</si>
  <si>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</si>
  <si>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</si>
  <si>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</si>
  <si>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</si>
  <si>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</si>
  <si>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</si>
  <si>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</si>
  <si>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</si>
  <si>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</si>
  <si>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</si>
  <si>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</si>
  <si>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</si>
  <si>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</si>
  <si>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</si>
  <si>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</si>
  <si>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</si>
  <si>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</si>
  <si>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</si>
  <si>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</si>
  <si>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</si>
  <si>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</si>
  <si>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</si>
  <si>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</si>
  <si>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</si>
  <si>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</si>
  <si>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</si>
  <si>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</si>
  <si>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</si>
  <si>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</si>
  <si>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</si>
  <si>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</si>
  <si>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</si>
  <si>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</si>
  <si>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</si>
  <si>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</si>
  <si>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</si>
  <si>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</si>
  <si>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</si>
  <si>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</si>
  <si>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</si>
  <si>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</si>
  <si>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</si>
  <si>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</si>
  <si>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</si>
  <si>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</si>
  <si>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</si>
  <si>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</si>
  <si>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</si>
  <si>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</si>
  <si>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</si>
  <si>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</si>
  <si>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</si>
  <si>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</si>
  <si>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</si>
  <si>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</si>
  <si>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</si>
  <si>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</si>
  <si>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</si>
  <si>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</si>
  <si>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</si>
  <si>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</si>
  <si>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</si>
  <si>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</si>
  <si>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</si>
  <si>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</si>
  <si>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</si>
  <si>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</si>
  <si>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</si>
  <si>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</si>
  <si>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</si>
  <si>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</si>
  <si>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</si>
  <si>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</si>
  <si>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</si>
  <si>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</si>
  <si>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</si>
  <si>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</si>
  <si>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</si>
  <si>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</si>
  <si>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</si>
  <si>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</si>
  <si>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</si>
  <si>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</si>
  <si>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</si>
  <si>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</si>
  <si>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</si>
  <si>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</si>
  <si>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</si>
  <si>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</si>
  <si>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</si>
  <si>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</si>
  <si>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</si>
  <si>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</si>
  <si>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</si>
  <si>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</si>
  <si>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</si>
  <si>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</si>
  <si>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</si>
  <si>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</si>
  <si>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</si>
  <si>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</si>
  <si>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</si>
  <si>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</si>
  <si>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</si>
  <si>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</si>
  <si>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</si>
  <si>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</si>
  <si>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</si>
  <si>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</si>
  <si>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</si>
  <si>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</si>
  <si>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</si>
  <si>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</si>
  <si>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</si>
  <si>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</si>
  <si>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</si>
  <si>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</si>
  <si>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</si>
  <si>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</si>
  <si>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</si>
  <si>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</si>
  <si>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</si>
  <si>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</si>
  <si>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</si>
  <si>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</si>
  <si>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</si>
  <si>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</si>
  <si>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</si>
  <si>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</si>
  <si>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</si>
  <si>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</si>
  <si>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</si>
  <si>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</si>
  <si>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</si>
  <si>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</si>
  <si>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</si>
  <si>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</si>
  <si>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</si>
  <si>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</si>
  <si>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</si>
  <si>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</si>
  <si>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</si>
  <si>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</si>
  <si>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</si>
  <si>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</si>
  <si>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</si>
  <si>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</si>
  <si>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</si>
  <si>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</si>
  <si>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</si>
  <si>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</si>
  <si>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</si>
  <si>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</si>
  <si>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</si>
  <si>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</si>
  <si>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</si>
  <si>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</si>
  <si>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</si>
  <si>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</si>
  <si>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</si>
  <si>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</si>
  <si>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</si>
  <si>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</si>
  <si>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</si>
  <si>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</si>
  <si>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</si>
  <si>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</si>
  <si>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</si>
  <si>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</si>
  <si>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</si>
  <si>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</si>
  <si>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</si>
  <si>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</si>
  <si>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</si>
  <si>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</si>
  <si>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</si>
  <si>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</si>
  <si>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</si>
  <si>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</si>
  <si>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</si>
  <si>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</si>
  <si>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</si>
  <si>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</si>
  <si>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</si>
  <si>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</si>
  <si>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</si>
  <si>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</si>
  <si>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</si>
  <si>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</si>
  <si>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</si>
  <si>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</si>
  <si>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</si>
  <si>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</si>
  <si>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</si>
  <si>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</si>
  <si>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</si>
  <si>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</si>
  <si>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</si>
  <si>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</si>
  <si>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</si>
  <si>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</si>
  <si>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</si>
  <si>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</si>
  <si>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</si>
  <si>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</si>
  <si>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</si>
  <si>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</si>
  <si>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</si>
  <si>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</si>
  <si>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</si>
  <si>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</si>
  <si>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</si>
  <si>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</si>
  <si>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</si>
  <si>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</si>
  <si>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</si>
  <si>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</si>
  <si>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</si>
  <si>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</si>
  <si>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</si>
  <si>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</si>
  <si>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</si>
  <si>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</si>
  <si>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</si>
  <si>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</si>
  <si>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</si>
  <si>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</si>
  <si>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</si>
  <si>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</si>
  <si>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</si>
  <si>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</si>
  <si>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</si>
  <si>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</si>
  <si>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</si>
  <si>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</si>
  <si>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</si>
  <si>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</si>
  <si>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</si>
  <si>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</si>
  <si>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</si>
  <si>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</si>
  <si>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</si>
  <si>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</si>
  <si>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</si>
  <si>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</si>
  <si>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</si>
  <si>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</si>
  <si>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</si>
  <si>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</si>
  <si>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</si>
  <si>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</si>
  <si>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</si>
  <si>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</si>
  <si>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</si>
  <si>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</si>
  <si>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</si>
  <si>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</si>
  <si>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</si>
  <si>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</si>
  <si>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</si>
  <si>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</si>
  <si>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</si>
  <si>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</si>
  <si>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</si>
  <si>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</si>
  <si>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</si>
  <si>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</si>
  <si>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</si>
  <si>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</si>
  <si>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</si>
  <si>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</si>
  <si>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</si>
  <si>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</si>
  <si>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</si>
  <si>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</si>
  <si>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</si>
  <si>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</si>
  <si>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</si>
  <si>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</si>
  <si>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</si>
  <si>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</si>
  <si>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</si>
  <si>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</si>
  <si>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</si>
  <si>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</si>
  <si>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</si>
  <si>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</si>
  <si>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</si>
  <si>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</si>
  <si>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</si>
  <si>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</si>
  <si>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</si>
  <si>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</si>
  <si>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</si>
  <si>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</si>
  <si>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</si>
  <si>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</si>
  <si>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</si>
  <si>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</si>
  <si>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</si>
  <si>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</si>
  <si>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</si>
  <si>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</si>
  <si>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</si>
  <si>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</si>
  <si>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</si>
  <si>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</si>
  <si>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</si>
  <si>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</si>
  <si>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</si>
  <si>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</si>
  <si>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</si>
  <si>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</si>
  <si>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</si>
  <si>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</si>
  <si>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</si>
  <si>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</si>
  <si>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</si>
  <si>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</si>
  <si>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</si>
  <si>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</si>
  <si>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</si>
  <si>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</si>
  <si>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</si>
  <si>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</si>
  <si>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</si>
  <si>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</si>
  <si>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</si>
  <si>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</si>
  <si>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</si>
  <si>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</si>
  <si>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</si>
  <si>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</si>
  <si>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</si>
  <si>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</si>
  <si>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</si>
  <si>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</si>
  <si>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</si>
  <si>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</si>
  <si>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</si>
  <si>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</si>
  <si>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</si>
  <si>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</si>
  <si>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</si>
  <si>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</si>
  <si>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</si>
  <si>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</si>
  <si>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</si>
  <si>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</si>
  <si>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</si>
  <si>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</si>
  <si>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</si>
  <si>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</si>
  <si>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</si>
  <si>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</si>
  <si>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</si>
  <si>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</si>
  <si>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</si>
  <si>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</si>
  <si>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</si>
  <si>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</si>
  <si>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</si>
  <si>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</si>
  <si>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</si>
  <si>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</si>
  <si>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</si>
  <si>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</si>
  <si>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</si>
  <si>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</si>
  <si>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</si>
  <si>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</si>
  <si>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</si>
  <si>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</si>
  <si>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</si>
  <si>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</si>
  <si>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</si>
  <si>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</si>
  <si>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</si>
  <si>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</si>
  <si>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</si>
  <si>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</si>
  <si>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</si>
  <si>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</si>
  <si>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</si>
  <si>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</si>
  <si>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</si>
  <si>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</si>
  <si>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</si>
  <si>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</si>
  <si>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</si>
  <si>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</si>
  <si>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</si>
  <si>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</si>
  <si>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</si>
  <si>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</si>
  <si>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</si>
  <si>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</si>
  <si>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</si>
  <si>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</si>
  <si>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</si>
  <si>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</si>
  <si>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</si>
  <si>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</si>
  <si>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</si>
  <si>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</si>
  <si>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</si>
  <si>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</si>
  <si>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</si>
  <si>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</si>
  <si>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</si>
  <si>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</si>
  <si>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</si>
  <si>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</si>
  <si>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</si>
  <si>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</si>
  <si>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</si>
  <si>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</si>
  <si>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</si>
  <si>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</si>
  <si>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</si>
  <si>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</si>
  <si>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</si>
  <si>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</si>
  <si>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</si>
  <si>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</si>
  <si>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</si>
  <si>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</si>
  <si>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</si>
  <si>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</si>
  <si>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</si>
  <si>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</si>
  <si>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</si>
  <si>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</si>
  <si>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</si>
  <si>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</si>
  <si>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</si>
  <si>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</si>
  <si>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</si>
  <si>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</si>
  <si>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</si>
  <si>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</si>
  <si>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</si>
  <si>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</si>
  <si>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</si>
  <si>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</si>
  <si>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</si>
  <si>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</si>
  <si>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</si>
  <si>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</si>
  <si>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</si>
  <si>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</si>
  <si>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</si>
  <si>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</si>
  <si>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</si>
  <si>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</si>
  <si>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</si>
  <si>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</si>
  <si>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</si>
  <si>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</si>
  <si>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</si>
  <si>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</si>
  <si>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</si>
  <si>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</si>
  <si>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</si>
  <si>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</si>
  <si>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</si>
  <si>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</si>
  <si>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</si>
  <si>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</si>
  <si>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</si>
  <si>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</si>
  <si>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</si>
  <si>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</si>
  <si>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</si>
  <si>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</si>
  <si>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</si>
  <si>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</si>
  <si>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</si>
  <si>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</si>
  <si>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</si>
  <si>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</si>
  <si>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</si>
  <si>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</si>
  <si>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</si>
  <si>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</si>
  <si>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</si>
  <si>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</si>
  <si>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</si>
  <si>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</si>
  <si>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</si>
  <si>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</si>
  <si>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</si>
  <si>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</si>
  <si>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</si>
  <si>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</si>
  <si>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</si>
  <si>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</si>
  <si>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</si>
  <si>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</si>
  <si>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</si>
  <si>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</si>
  <si>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</si>
  <si>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</si>
  <si>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</si>
  <si>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</si>
  <si>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</si>
  <si>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</si>
  <si>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</si>
  <si>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</si>
  <si>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</si>
  <si>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</si>
  <si>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</si>
  <si>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</si>
  <si>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</si>
  <si>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</si>
  <si>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</si>
  <si>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</si>
  <si>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</si>
  <si>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</si>
  <si>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</si>
  <si>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</si>
  <si>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</si>
  <si>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</si>
  <si>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</si>
  <si>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</si>
  <si>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</si>
  <si>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</si>
  <si>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</si>
  <si>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</si>
  <si>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</si>
  <si>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</si>
  <si>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</si>
  <si>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</si>
  <si>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</si>
  <si>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</si>
  <si>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</si>
  <si>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</si>
  <si>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</si>
  <si>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</si>
  <si>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</si>
  <si>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</si>
  <si>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</si>
  <si>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</si>
  <si>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</si>
  <si>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</si>
  <si>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</si>
  <si>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</si>
  <si>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</si>
  <si>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</si>
  <si>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</si>
  <si>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</si>
  <si>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</si>
  <si>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</si>
  <si>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</si>
  <si>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</si>
  <si>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</si>
  <si>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</si>
  <si>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</si>
  <si>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</si>
  <si>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</si>
  <si>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</si>
  <si>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</si>
  <si>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</si>
  <si>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</si>
  <si>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</si>
  <si>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</si>
  <si>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</si>
  <si>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</si>
  <si>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</si>
  <si>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</si>
  <si>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</si>
  <si>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</si>
  <si>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</si>
  <si>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</si>
  <si>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</si>
  <si>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</si>
  <si>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</si>
  <si>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</si>
  <si>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</si>
  <si>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</si>
  <si>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</si>
  <si>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</si>
  <si>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</si>
  <si>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</si>
  <si>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</si>
  <si>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</si>
  <si>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</si>
  <si>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</si>
  <si>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</si>
  <si>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</si>
  <si>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</si>
  <si>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</si>
  <si>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</si>
  <si>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</si>
  <si>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</si>
  <si>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</si>
  <si>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</si>
  <si>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</si>
  <si>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</si>
  <si>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</si>
  <si>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</si>
  <si>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</si>
  <si>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</si>
  <si>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</si>
  <si>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</si>
  <si>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</si>
  <si>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</si>
  <si>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</si>
  <si>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</si>
  <si>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</si>
  <si>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</si>
  <si>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</si>
  <si>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</si>
  <si>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</si>
  <si>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</si>
  <si>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</si>
  <si>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</si>
  <si>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</si>
  <si>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</si>
  <si>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</si>
  <si>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</si>
  <si>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</si>
  <si>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</si>
  <si>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</si>
  <si>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</si>
  <si>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</si>
  <si>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</si>
  <si>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</si>
  <si>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</si>
  <si>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</si>
  <si>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</si>
  <si>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</si>
  <si>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</si>
  <si>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</si>
  <si>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</si>
  <si>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</si>
  <si>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</si>
  <si>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</si>
  <si>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</si>
  <si>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</si>
  <si>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</si>
  <si>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</si>
  <si>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</si>
  <si>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</si>
  <si>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</si>
  <si>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</si>
  <si>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</si>
  <si>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</si>
  <si>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</si>
  <si>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</si>
  <si>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</si>
  <si>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</si>
  <si>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</si>
  <si>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</si>
  <si>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</si>
  <si>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</si>
  <si>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</si>
  <si>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</si>
  <si>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</si>
  <si>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</si>
  <si>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</si>
  <si>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</si>
  <si>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</si>
  <si>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</si>
  <si>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</si>
  <si>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</si>
  <si>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</si>
  <si>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</si>
  <si>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</si>
  <si>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</si>
  <si>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</si>
  <si>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</si>
  <si>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</si>
  <si>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</si>
  <si>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</si>
  <si>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</si>
  <si>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</si>
  <si>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</si>
  <si>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</si>
  <si>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</si>
  <si>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</si>
  <si>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</si>
  <si>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</si>
  <si>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</si>
  <si>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</si>
  <si>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</si>
  <si>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</si>
  <si>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</si>
  <si>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</si>
  <si>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</si>
  <si>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</si>
  <si>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</si>
  <si>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</si>
  <si>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</si>
  <si>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</si>
  <si>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</si>
  <si>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</si>
  <si>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</si>
  <si>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</si>
  <si>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</si>
  <si>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</si>
  <si>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</si>
  <si>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</si>
  <si>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</si>
  <si>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</si>
  <si>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</si>
  <si>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</si>
  <si>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</si>
  <si>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</si>
  <si>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</si>
  <si>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</si>
  <si>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</si>
  <si>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</si>
  <si>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</si>
  <si>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</si>
  <si>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</si>
  <si>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</si>
  <si>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</si>
  <si>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</si>
  <si>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</si>
  <si>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</si>
  <si>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</si>
  <si>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</si>
  <si>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</si>
  <si>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</si>
  <si>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</si>
  <si>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</si>
  <si>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</si>
  <si>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</si>
  <si>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</si>
  <si>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</si>
  <si>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</si>
  <si>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</si>
  <si>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</si>
  <si>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</si>
  <si>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</si>
  <si>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</si>
  <si>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</si>
  <si>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</si>
  <si>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</si>
  <si>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</si>
  <si>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</si>
  <si>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</si>
  <si>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</si>
  <si>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</si>
  <si>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</si>
  <si>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</si>
  <si>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</si>
  <si>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</si>
  <si>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</si>
  <si>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</si>
  <si>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</si>
  <si>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</si>
  <si>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</si>
  <si>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</si>
  <si>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</si>
  <si>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</si>
  <si>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</si>
  <si>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</si>
  <si>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</si>
  <si>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</si>
  <si>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</si>
  <si>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</si>
  <si>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</si>
  <si>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</si>
  <si>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</si>
  <si>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</si>
  <si>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</si>
  <si>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</si>
  <si>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</si>
  <si>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</si>
  <si>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</si>
  <si>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</si>
  <si>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</si>
  <si>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</si>
  <si>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</si>
  <si>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</si>
  <si>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</si>
  <si>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</si>
  <si>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</si>
  <si>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</si>
  <si>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</si>
  <si>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</si>
  <si>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</si>
  <si>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</si>
  <si>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</si>
  <si>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</si>
  <si>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</si>
  <si>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</si>
  <si>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</si>
  <si>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</si>
  <si>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</si>
  <si>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</si>
  <si>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</si>
  <si>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</si>
  <si>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</si>
  <si>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</si>
  <si>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</si>
  <si>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</si>
  <si>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</si>
  <si>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</si>
  <si>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</si>
  <si>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</si>
  <si>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</si>
  <si>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</si>
  <si>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</si>
  <si>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</si>
  <si>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</si>
  <si>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</si>
  <si>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</si>
  <si>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</si>
  <si>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</si>
  <si>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</si>
  <si>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</si>
  <si>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</si>
  <si>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</si>
  <si>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</si>
  <si>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</si>
  <si>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</si>
  <si>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</si>
  <si>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</si>
  <si>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</si>
  <si>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</si>
  <si>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</si>
  <si>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</si>
  <si>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</si>
  <si>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</si>
  <si>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</si>
  <si>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</si>
  <si>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</si>
  <si>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</si>
  <si>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</si>
  <si>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</si>
  <si>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</si>
  <si>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</si>
  <si>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</si>
  <si>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</si>
  <si>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</si>
  <si>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</si>
  <si>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</si>
  <si>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</si>
  <si>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</si>
  <si>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</si>
  <si>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</si>
  <si>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</si>
  <si>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</si>
  <si>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</si>
  <si>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</si>
  <si>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</si>
  <si>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</si>
  <si>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</si>
  <si>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</si>
  <si>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</si>
  <si>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</si>
  <si>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</si>
  <si>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</si>
  <si>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</si>
  <si>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</si>
  <si>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</si>
  <si>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</si>
  <si>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</si>
  <si>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</si>
  <si>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</si>
  <si>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</si>
  <si>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</si>
  <si>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</si>
  <si>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</si>
  <si>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</si>
  <si>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</si>
  <si>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</si>
  <si>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</si>
  <si>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</si>
  <si>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</si>
  <si>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</si>
  <si>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</si>
  <si>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</si>
  <si>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</si>
  <si>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</si>
  <si>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</si>
  <si>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</si>
  <si>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</si>
  <si>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</si>
  <si>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</si>
  <si>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</si>
  <si>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</si>
  <si>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</si>
  <si>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</si>
  <si>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</si>
  <si>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</si>
  <si>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</si>
  <si>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</si>
  <si>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</si>
  <si>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</si>
  <si>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</si>
  <si>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</si>
  <si>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</si>
  <si>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</si>
  <si>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</si>
  <si>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</si>
  <si>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</si>
  <si>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</si>
  <si>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</si>
  <si>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</si>
  <si>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</si>
  <si>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</si>
  <si>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</si>
  <si>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</si>
  <si>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</si>
  <si>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</si>
  <si>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</si>
  <si>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</si>
  <si>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</si>
  <si>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</si>
  <si>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</si>
  <si>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</si>
  <si>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</si>
  <si>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</si>
  <si>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</si>
  <si>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</si>
  <si>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</si>
  <si>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</si>
  <si>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</si>
  <si>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</si>
  <si>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</si>
  <si>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</si>
  <si>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</si>
  <si>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</si>
  <si>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</si>
  <si>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</si>
  <si>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</si>
  <si>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</si>
  <si>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</si>
  <si>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</si>
  <si>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</si>
  <si>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</si>
  <si>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</si>
  <si>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</si>
  <si>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</si>
  <si>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</si>
  <si>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</si>
  <si>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</si>
  <si>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</si>
  <si>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</si>
  <si>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</si>
  <si>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</si>
  <si>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</si>
  <si>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</si>
  <si>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</si>
  <si>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</si>
  <si>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</si>
  <si>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</si>
  <si>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</si>
  <si>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</si>
  <si>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</si>
  <si>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</si>
  <si>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</si>
  <si>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</si>
  <si>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</si>
  <si>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</si>
  <si>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</si>
  <si>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</si>
  <si>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</si>
  <si>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</si>
  <si>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</si>
  <si>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</si>
  <si>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</si>
  <si>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</si>
  <si>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</si>
  <si>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</si>
  <si>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</si>
  <si>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</si>
  <si>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</si>
  <si>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</si>
  <si>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</si>
  <si>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</si>
  <si>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</si>
  <si>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</si>
  <si>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</si>
  <si>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</si>
  <si>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</si>
  <si>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</si>
  <si>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</si>
  <si>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</si>
  <si>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</si>
  <si>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</si>
  <si>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</si>
  <si>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</si>
  <si>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</si>
  <si>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</si>
  <si>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</si>
  <si>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</si>
  <si>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</si>
  <si>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</si>
  <si>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</si>
  <si>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</si>
  <si>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</si>
  <si>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</si>
  <si>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</si>
  <si>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</si>
  <si>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</si>
  <si>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</si>
  <si>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</si>
  <si>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</si>
  <si>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</si>
  <si>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</si>
  <si>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</si>
  <si>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</si>
  <si>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</si>
  <si>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</si>
  <si>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</si>
  <si>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</si>
  <si>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</si>
  <si>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</si>
  <si>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</si>
  <si>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</si>
  <si>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</si>
  <si>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</si>
  <si>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</si>
  <si>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</si>
  <si>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</si>
  <si>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</si>
  <si>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</si>
  <si>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</si>
  <si>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</si>
  <si>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</si>
  <si>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</si>
  <si>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</si>
  <si>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</si>
  <si>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</si>
  <si>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</si>
  <si>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</si>
  <si>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</si>
  <si>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</si>
  <si>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</si>
  <si>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</si>
  <si>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</si>
  <si>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</si>
  <si>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</si>
  <si>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</si>
  <si>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</si>
  <si>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</si>
  <si>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</si>
  <si>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</si>
  <si>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</si>
  <si>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</si>
  <si>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</si>
  <si>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</si>
  <si>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</si>
  <si>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</si>
  <si>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</si>
  <si>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</si>
  <si>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</si>
  <si>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</si>
  <si>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</si>
  <si>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</si>
  <si>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</si>
  <si>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</si>
  <si>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</si>
  <si>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</si>
  <si>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</si>
  <si>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</si>
  <si>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</si>
  <si>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</si>
  <si>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</si>
  <si>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</si>
  <si>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</si>
  <si>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</si>
  <si>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</si>
  <si>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</si>
  <si>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</si>
  <si>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</si>
  <si>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</si>
  <si>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</si>
  <si>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</si>
  <si>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</si>
  <si>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</si>
  <si>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</si>
  <si>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</si>
  <si>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</si>
  <si>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</si>
  <si>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</si>
  <si>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</si>
  <si>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</si>
  <si>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</si>
  <si>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</si>
  <si>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</si>
  <si>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</si>
  <si>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</si>
  <si>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</si>
  <si>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</si>
  <si>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</si>
  <si>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</si>
  <si>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</si>
  <si>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</si>
  <si>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</si>
  <si>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</si>
  <si>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</si>
  <si>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</si>
  <si>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</si>
  <si>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</si>
  <si>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</si>
  <si>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</si>
  <si>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</si>
  <si>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</si>
  <si>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</si>
  <si>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</si>
  <si>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</si>
  <si>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</si>
  <si>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</si>
  <si>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</si>
  <si>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</si>
  <si>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</si>
  <si>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</si>
  <si>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</si>
  <si>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</si>
  <si>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</si>
  <si>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</si>
  <si>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</si>
  <si>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</si>
  <si>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</si>
  <si>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</si>
  <si>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</si>
  <si>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</si>
  <si>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</si>
  <si>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</si>
  <si>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</si>
  <si>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</si>
  <si>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</si>
  <si>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</si>
  <si>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</si>
  <si>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</si>
  <si>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</si>
  <si>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</si>
  <si>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</si>
  <si>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</si>
  <si>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</si>
  <si>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</si>
  <si>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</si>
  <si>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</si>
  <si>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</si>
  <si>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</si>
  <si>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</si>
  <si>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</si>
  <si>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</si>
  <si>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</si>
  <si>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</si>
  <si>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</si>
  <si>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</si>
  <si>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</si>
  <si>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</si>
  <si>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</si>
  <si>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</si>
  <si>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</si>
  <si>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</si>
  <si>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</si>
  <si>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</si>
  <si>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</si>
  <si>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</si>
  <si>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</si>
  <si>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</si>
  <si>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</si>
  <si>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</si>
  <si>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</si>
  <si>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</si>
  <si>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</si>
  <si>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</si>
  <si>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</si>
  <si>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</si>
  <si>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</si>
  <si>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</si>
  <si>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</si>
  <si>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</si>
  <si>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</si>
  <si>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</si>
  <si>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</si>
  <si>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</si>
  <si>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</si>
  <si>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</si>
  <si>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</si>
  <si>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</si>
  <si>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</si>
  <si>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</si>
  <si>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</si>
  <si>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</si>
  <si>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</si>
  <si>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</si>
  <si>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</si>
  <si>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</si>
  <si>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</si>
  <si>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</si>
  <si>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</si>
  <si>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</si>
  <si>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</si>
  <si>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</si>
  <si>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</si>
  <si>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</si>
  <si>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</si>
  <si>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</si>
  <si>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</si>
  <si>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</si>
  <si>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</si>
  <si>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</si>
  <si>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</si>
  <si>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</si>
  <si>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</si>
  <si>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</si>
  <si>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</si>
  <si>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</si>
  <si>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</si>
  <si>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</si>
  <si>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</si>
  <si>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</si>
  <si>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</si>
  <si>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</si>
  <si>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</si>
  <si>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</si>
  <si>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</si>
  <si>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</si>
  <si>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</si>
  <si>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</si>
  <si>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</si>
  <si>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</si>
  <si>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</si>
  <si>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</si>
  <si>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</si>
  <si>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</si>
  <si>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</si>
  <si>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</si>
  <si>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</si>
  <si>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</si>
  <si>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</si>
  <si>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</si>
  <si>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</si>
  <si>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</si>
  <si>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</si>
  <si>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</si>
  <si>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</si>
  <si>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</si>
  <si>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</si>
  <si>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</si>
  <si>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</si>
  <si>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</si>
  <si>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</si>
  <si>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</si>
  <si>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</si>
  <si>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</si>
  <si>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</si>
  <si>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</si>
  <si>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</si>
  <si>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</si>
  <si>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</si>
  <si>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</si>
  <si>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</si>
  <si>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</si>
  <si>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</si>
  <si>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</si>
  <si>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</si>
  <si>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</si>
  <si>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</si>
  <si>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</si>
  <si>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</si>
  <si>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</si>
  <si>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</si>
  <si>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</si>
  <si>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</si>
  <si>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</si>
  <si>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</si>
  <si>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</si>
  <si>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</si>
  <si>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</si>
  <si>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</si>
  <si>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</si>
  <si>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</si>
  <si>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</si>
  <si>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</si>
  <si>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</si>
  <si>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</si>
  <si>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</si>
  <si>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</si>
  <si>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</si>
  <si>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</si>
  <si>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</si>
  <si>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</si>
  <si>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</si>
  <si>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</si>
  <si>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</si>
  <si>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</si>
  <si>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</si>
  <si>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</si>
  <si>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</si>
  <si>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</si>
  <si>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</si>
  <si>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</si>
  <si>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</si>
  <si>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</si>
  <si>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</si>
  <si>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</si>
  <si>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</si>
  <si>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</si>
  <si>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</si>
  <si>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</si>
  <si>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</si>
  <si>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</si>
  <si>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</si>
  <si>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</si>
  <si>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</si>
  <si>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</si>
  <si>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</si>
  <si>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</si>
  <si>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</si>
  <si>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</si>
  <si>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</si>
  <si>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</si>
  <si>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</si>
  <si>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</si>
  <si>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</si>
  <si>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</si>
  <si>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</si>
  <si>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</si>
  <si>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</si>
  <si>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</si>
  <si>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</si>
  <si>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</si>
  <si>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</si>
  <si>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</si>
  <si>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</si>
  <si>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</si>
  <si>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</si>
  <si>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</si>
  <si>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</si>
  <si>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</si>
  <si>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</si>
  <si>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</si>
  <si>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</si>
  <si>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</si>
  <si>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</si>
  <si>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</si>
  <si>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</si>
  <si>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</si>
  <si>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</si>
  <si>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</si>
  <si>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</si>
  <si>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</si>
  <si>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</si>
  <si>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</si>
  <si>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</si>
  <si>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</si>
  <si>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</si>
  <si>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</si>
  <si>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</si>
  <si>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</si>
  <si>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</si>
  <si>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</si>
  <si>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</si>
  <si>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</si>
  <si>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</si>
  <si>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</si>
  <si>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</si>
  <si>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</si>
  <si>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</si>
  <si>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</si>
  <si>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</si>
  <si>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</si>
  <si>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</si>
  <si>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</si>
  <si>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</si>
  <si>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</si>
  <si>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</si>
  <si>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</si>
  <si>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</si>
  <si>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</si>
  <si>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</si>
  <si>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</si>
  <si>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</si>
  <si>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</si>
  <si>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</si>
  <si>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</si>
  <si>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</si>
  <si>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</si>
  <si>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</si>
  <si>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</si>
  <si>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</si>
  <si>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</si>
  <si>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</si>
  <si>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</si>
  <si>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</si>
  <si>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</si>
  <si>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</si>
  <si>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</si>
  <si>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</si>
  <si>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</si>
  <si>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</si>
  <si>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</si>
  <si>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</si>
  <si>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</si>
  <si>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</si>
  <si>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</si>
  <si>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</si>
  <si>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</si>
  <si>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</si>
  <si>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</si>
  <si>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</si>
  <si>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</si>
  <si>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</si>
  <si>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</si>
  <si>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</si>
  <si>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</si>
  <si>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</si>
  <si>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</si>
  <si>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</si>
  <si>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</si>
  <si>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</si>
  <si>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</si>
  <si>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</si>
  <si>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</si>
  <si>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</si>
  <si>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</si>
  <si>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</si>
  <si>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</si>
  <si>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</si>
  <si>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</si>
  <si>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</si>
  <si>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</si>
  <si>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</si>
  <si>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</si>
  <si>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</si>
  <si>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</si>
  <si>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</si>
  <si>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</si>
  <si>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</si>
  <si>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</si>
  <si>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</si>
  <si>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</si>
  <si>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</si>
  <si>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</si>
  <si>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</si>
  <si>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</si>
  <si>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</si>
  <si>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</si>
  <si>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</si>
  <si>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</si>
  <si>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</si>
  <si>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</si>
  <si>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</si>
  <si>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</si>
  <si>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</si>
  <si>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</si>
  <si>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</si>
  <si>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</si>
  <si>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</si>
  <si>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</si>
  <si>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</si>
  <si>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</si>
  <si>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</si>
  <si>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</si>
  <si>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</si>
  <si>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</si>
  <si>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</si>
  <si>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</si>
  <si>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</si>
  <si>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</si>
  <si>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</si>
  <si>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</si>
  <si>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</si>
  <si>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</si>
  <si>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</si>
  <si>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</si>
  <si>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</si>
  <si>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</si>
  <si>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</si>
  <si>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</si>
  <si>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</si>
  <si>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</si>
  <si>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</si>
  <si>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</si>
  <si>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</si>
  <si>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</si>
  <si>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</si>
  <si>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</si>
  <si>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</si>
  <si>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</si>
  <si>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</si>
  <si>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</si>
  <si>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</si>
  <si>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</si>
  <si>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</si>
  <si>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</si>
  <si>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</si>
  <si>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</si>
  <si>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</si>
  <si>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</si>
  <si>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</si>
  <si>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</si>
  <si>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</si>
  <si>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</si>
  <si>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</si>
  <si>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</si>
  <si>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</si>
  <si>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</si>
  <si>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</si>
  <si>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</si>
  <si>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</si>
  <si>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</si>
  <si>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</si>
  <si>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</si>
  <si>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</si>
  <si>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</si>
  <si>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</si>
  <si>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</si>
  <si>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</si>
  <si>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</si>
  <si>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</si>
  <si>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</si>
  <si>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</si>
  <si>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</si>
  <si>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</si>
  <si>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</si>
  <si>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</si>
  <si>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</si>
  <si>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</si>
  <si>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</si>
  <si>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</si>
  <si>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</si>
  <si>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</si>
  <si>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</si>
  <si>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</si>
  <si>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</si>
  <si>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</si>
  <si>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</si>
  <si>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</si>
  <si>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</si>
  <si>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</si>
  <si>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</si>
  <si>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</si>
  <si>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</si>
  <si>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</si>
  <si>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</si>
  <si>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</si>
  <si>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</si>
  <si>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</si>
  <si>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</si>
  <si>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</si>
  <si>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</si>
  <si>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</si>
  <si>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</si>
  <si>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</si>
  <si>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</si>
  <si>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</si>
  <si>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</si>
  <si>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</si>
  <si>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</si>
  <si>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</si>
  <si>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</si>
  <si>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</si>
  <si>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</si>
  <si>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</si>
  <si>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</si>
  <si>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</si>
  <si>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</si>
  <si>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</si>
  <si>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</si>
  <si>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</si>
  <si>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</si>
  <si>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</si>
  <si>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</si>
  <si>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</si>
  <si>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</si>
  <si>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</si>
  <si>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</si>
  <si>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</si>
  <si>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</si>
  <si>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</si>
  <si>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</si>
  <si>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</si>
  <si>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</si>
  <si>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</si>
  <si>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</si>
  <si>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</si>
  <si>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</si>
  <si>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</si>
  <si>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</si>
  <si>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</si>
  <si>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</si>
  <si>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</si>
  <si>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</si>
  <si>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</si>
  <si>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</si>
  <si>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</si>
  <si>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</si>
  <si>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</si>
  <si>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</si>
  <si>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</si>
  <si>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</si>
  <si>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</si>
  <si>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</si>
  <si>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</si>
  <si>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</si>
  <si>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</si>
  <si>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</si>
  <si>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</si>
  <si>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</si>
  <si>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</si>
  <si>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</si>
  <si>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</si>
  <si>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</si>
  <si>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</si>
  <si>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</si>
  <si>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</si>
  <si>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</si>
  <si>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</si>
  <si>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</si>
  <si>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</si>
  <si>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</si>
  <si>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</si>
  <si>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</si>
  <si>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</si>
  <si>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</si>
  <si>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</si>
  <si>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</si>
  <si>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</si>
  <si>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</si>
  <si>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</si>
  <si>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</si>
  <si>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</si>
  <si>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</si>
  <si>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</si>
  <si>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</si>
  <si>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</si>
  <si>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</si>
  <si>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</si>
  <si>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</si>
  <si>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</si>
  <si>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</si>
  <si>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</si>
  <si>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</si>
  <si>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</si>
  <si>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</si>
  <si>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</si>
  <si>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</si>
  <si>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</si>
  <si>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</si>
  <si>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</si>
  <si>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</si>
  <si>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</si>
  <si>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</si>
  <si>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</si>
  <si>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</si>
  <si>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</si>
  <si>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</si>
  <si>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</si>
  <si>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</si>
  <si>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</si>
  <si>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</si>
  <si>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</si>
  <si>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</si>
  <si>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</si>
  <si>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</si>
  <si>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</si>
  <si>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</si>
  <si>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</si>
  <si>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</si>
  <si>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</si>
  <si>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</si>
  <si>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</si>
  <si>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</si>
  <si>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</si>
  <si>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</si>
  <si>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</si>
  <si>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</si>
  <si>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</si>
  <si>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</si>
  <si>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</si>
  <si>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</si>
  <si>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</si>
  <si>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</si>
  <si>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</si>
  <si>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</si>
  <si>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</si>
  <si>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</si>
  <si>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</si>
  <si>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</si>
  <si>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</si>
  <si>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</si>
  <si>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</si>
  <si>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</si>
  <si>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</si>
  <si>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</si>
  <si>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</si>
  <si>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</si>
  <si>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</si>
  <si>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</si>
  <si>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</si>
  <si>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</si>
  <si>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</si>
  <si>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</si>
  <si>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</si>
  <si>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</si>
  <si>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</si>
  <si>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</si>
  <si>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</si>
  <si>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</si>
  <si>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</si>
  <si>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</si>
  <si>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</si>
  <si>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</si>
  <si>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</si>
  <si>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</si>
  <si>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</si>
  <si>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</si>
  <si>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</si>
  <si>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</si>
  <si>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</si>
  <si>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</si>
  <si>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</si>
  <si>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</si>
  <si>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</si>
  <si>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</si>
  <si>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</si>
  <si>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</si>
  <si>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</si>
  <si>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</si>
  <si>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</si>
  <si>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</si>
  <si>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</si>
  <si>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</si>
  <si>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</si>
  <si>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</si>
  <si>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</si>
  <si>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</si>
  <si>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</si>
  <si>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</si>
  <si>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</si>
  <si>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</si>
  <si>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</si>
  <si>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</si>
  <si>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</si>
  <si>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</si>
  <si>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</si>
  <si>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</si>
  <si>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</si>
  <si>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</si>
  <si>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</si>
  <si>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</si>
  <si>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</si>
  <si>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</si>
  <si>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</si>
  <si>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</si>
  <si>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</si>
  <si>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</si>
  <si>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</si>
  <si>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</si>
  <si>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</si>
  <si>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</si>
  <si>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</si>
  <si>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</si>
  <si>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</si>
  <si>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</si>
  <si>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</si>
  <si>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</si>
  <si>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</si>
  <si>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</si>
  <si>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</si>
  <si>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</si>
  <si>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</si>
  <si>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</si>
  <si>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</si>
  <si>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</si>
  <si>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</si>
  <si>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</si>
  <si>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</si>
  <si>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</si>
  <si>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</si>
  <si>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</si>
  <si>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</si>
  <si>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</si>
  <si>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</si>
  <si>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</si>
  <si>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</si>
  <si>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</si>
  <si>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</si>
  <si>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</si>
  <si>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</si>
  <si>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</si>
  <si>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</si>
  <si>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</si>
  <si>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</si>
  <si>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</si>
  <si>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</si>
  <si>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</si>
  <si>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</si>
  <si>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</si>
  <si>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</si>
  <si>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</si>
  <si>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</si>
  <si>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</si>
  <si>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</si>
  <si>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</si>
  <si>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</si>
  <si>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</si>
  <si>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</si>
  <si>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</si>
  <si>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</si>
  <si>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</si>
  <si>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</si>
  <si>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</si>
  <si>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</si>
  <si>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</si>
  <si>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</si>
  <si>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</si>
  <si>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</si>
  <si>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</si>
  <si>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</si>
  <si>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</si>
  <si>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</si>
  <si>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</si>
  <si>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</si>
  <si>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</si>
  <si>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</si>
  <si>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</si>
  <si>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</si>
  <si>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</si>
  <si>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</si>
  <si>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</si>
  <si>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</si>
  <si>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</si>
  <si>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</si>
  <si>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</si>
  <si>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</si>
  <si>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</si>
  <si>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</si>
  <si>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</si>
  <si>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</si>
  <si>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</si>
  <si>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</si>
  <si>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</si>
  <si>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</si>
  <si>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</si>
  <si>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</si>
  <si>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</si>
  <si>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</si>
  <si>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</si>
  <si>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</si>
  <si>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</si>
  <si>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</si>
  <si>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</si>
  <si>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</si>
  <si>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</si>
  <si>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</si>
  <si>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</si>
  <si>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</si>
  <si>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</si>
  <si>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</si>
  <si>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</si>
  <si>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</si>
  <si>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</si>
  <si>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</si>
  <si>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</si>
  <si>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</si>
  <si>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</si>
  <si>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</si>
  <si>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</si>
  <si>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</si>
  <si>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</si>
  <si>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</si>
  <si>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</si>
  <si>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</si>
  <si>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</si>
  <si>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</si>
  <si>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</si>
  <si>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</si>
  <si>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</si>
  <si>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</si>
  <si>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</si>
  <si>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</si>
  <si>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</si>
  <si>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</si>
  <si>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</si>
  <si>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</si>
  <si>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</si>
  <si>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</si>
  <si>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</si>
  <si>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</si>
  <si>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</si>
  <si>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</si>
  <si>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</si>
  <si>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</si>
  <si>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</si>
  <si>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</si>
  <si>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</si>
  <si>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</si>
  <si>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</si>
  <si>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</si>
  <si>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</si>
  <si>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</si>
  <si>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</si>
  <si>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</si>
  <si>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</si>
  <si>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</si>
  <si>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</si>
  <si>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</si>
  <si>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</si>
  <si>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</si>
  <si>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</si>
  <si>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</si>
  <si>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</si>
  <si>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</si>
  <si>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</si>
  <si>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</si>
  <si>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</si>
  <si>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</si>
  <si>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</si>
  <si>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</si>
  <si>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</si>
  <si>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</si>
  <si>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</si>
  <si>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</si>
  <si>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</si>
  <si>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</si>
  <si>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</si>
  <si>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</si>
  <si>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</si>
  <si>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</si>
  <si>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</si>
  <si>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</si>
  <si>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</si>
  <si>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</si>
  <si>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</si>
  <si>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</si>
  <si>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</si>
  <si>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</si>
  <si>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</si>
  <si>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</si>
  <si>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</si>
  <si>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</si>
  <si>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</si>
  <si>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</si>
  <si>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</si>
  <si>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</si>
  <si>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</si>
  <si>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</si>
  <si>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</si>
  <si>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</si>
  <si>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</si>
  <si>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</si>
  <si>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</si>
  <si>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</si>
  <si>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</si>
  <si>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</si>
  <si>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</si>
  <si>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</si>
  <si>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</si>
  <si>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</si>
  <si>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</si>
  <si>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</si>
  <si>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</si>
  <si>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</si>
  <si>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</si>
  <si>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</si>
  <si>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</si>
  <si>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</si>
  <si>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</si>
  <si>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</si>
  <si>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</si>
  <si>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</si>
  <si>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</si>
  <si>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</si>
  <si>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</si>
  <si>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</si>
  <si>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</si>
  <si>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</si>
  <si>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</si>
  <si>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</si>
  <si>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</si>
  <si>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</si>
  <si>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</si>
  <si>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</si>
  <si>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</si>
  <si>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</si>
  <si>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</si>
  <si>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</si>
  <si>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</si>
  <si>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</si>
  <si>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</si>
  <si>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</si>
  <si>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</si>
  <si>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</si>
  <si>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</si>
  <si>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</si>
  <si>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</si>
  <si>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</si>
  <si>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</si>
  <si>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</si>
  <si>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</si>
  <si>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</si>
  <si>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</si>
  <si>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</si>
  <si>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</si>
  <si>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</si>
  <si>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</si>
  <si>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</si>
  <si>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</si>
  <si>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</si>
  <si>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</si>
  <si>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</si>
  <si>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</si>
  <si>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</si>
  <si>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</si>
  <si>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</si>
  <si>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</si>
  <si>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</si>
  <si>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</si>
  <si>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</si>
  <si>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</si>
  <si>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</si>
  <si>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</si>
  <si>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</si>
  <si>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</si>
  <si>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</si>
  <si>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</si>
  <si>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</si>
  <si>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</si>
  <si>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</si>
  <si>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</si>
  <si>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</si>
  <si>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</si>
  <si>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</si>
  <si>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</si>
  <si>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</si>
  <si>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</si>
  <si>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</si>
  <si>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</si>
  <si>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</si>
  <si>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</si>
  <si>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</si>
  <si>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</si>
  <si>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</si>
  <si>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</si>
  <si>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</si>
  <si>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</si>
  <si>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</si>
  <si>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</si>
  <si>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</si>
  <si>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</si>
  <si>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</si>
  <si>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</si>
  <si>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</si>
  <si>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</si>
  <si>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</si>
  <si>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</si>
  <si>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</si>
  <si>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</si>
  <si>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</si>
  <si>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</si>
  <si>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</si>
  <si>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</si>
  <si>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</si>
  <si>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</si>
  <si>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</si>
  <si>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</si>
  <si>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</si>
  <si>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</si>
  <si>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</si>
  <si>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</si>
  <si>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</si>
  <si>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</si>
  <si>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</si>
  <si>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</si>
  <si>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</si>
  <si>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</si>
  <si>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</si>
  <si>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</si>
  <si>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</si>
  <si>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</si>
  <si>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</si>
  <si>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</si>
  <si>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</si>
  <si>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</si>
  <si>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</si>
  <si>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</si>
  <si>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</si>
  <si>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</si>
  <si>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</si>
  <si>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</si>
  <si>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</si>
  <si>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</si>
  <si>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</si>
  <si>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</si>
  <si>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</si>
  <si>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</si>
  <si>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</si>
  <si>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</si>
  <si>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</si>
  <si>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</si>
  <si>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</si>
  <si>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</si>
  <si>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</si>
  <si>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</si>
  <si>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</si>
  <si>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</si>
  <si>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</si>
  <si>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</si>
  <si>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</si>
  <si>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</si>
  <si>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</si>
  <si>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</si>
  <si>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</si>
  <si>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</si>
  <si>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</si>
  <si>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</si>
  <si>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</si>
  <si>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</si>
  <si>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</si>
  <si>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</si>
  <si>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</si>
  <si>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</si>
  <si>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</si>
  <si>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</si>
  <si>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</si>
  <si>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</si>
  <si>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</si>
  <si>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</si>
  <si>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</si>
  <si>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</si>
  <si>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</si>
  <si>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</si>
  <si>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</si>
  <si>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</si>
  <si>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</si>
  <si>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</si>
  <si>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</si>
  <si>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</si>
  <si>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</si>
  <si>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</si>
  <si>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</si>
  <si>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</si>
  <si>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</si>
  <si>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</si>
  <si>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</si>
  <si>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</si>
  <si>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</si>
  <si>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</si>
  <si>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</si>
  <si>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</si>
  <si>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</si>
  <si>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</si>
  <si>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</si>
  <si>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</si>
  <si>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</si>
  <si>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</si>
  <si>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</si>
  <si>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</si>
  <si>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</si>
  <si>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</si>
  <si>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</si>
  <si>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</si>
  <si>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</si>
  <si>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</si>
  <si>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</si>
  <si>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</si>
  <si>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</si>
  <si>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</si>
  <si>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</si>
  <si>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</si>
  <si>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</si>
  <si>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</si>
  <si>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</si>
  <si>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</si>
  <si>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</si>
  <si>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</si>
  <si>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</si>
  <si>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</si>
  <si>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</si>
  <si>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</si>
  <si>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</si>
  <si>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</si>
  <si>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</si>
  <si>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</si>
  <si>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</si>
  <si>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</si>
  <si>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</si>
  <si>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</si>
  <si>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</si>
  <si>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</si>
  <si>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</si>
  <si>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</si>
  <si>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</si>
  <si>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</si>
  <si>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</si>
  <si>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</si>
  <si>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</si>
  <si>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</si>
  <si>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</si>
  <si>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</si>
  <si>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</si>
  <si>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</si>
  <si>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</si>
  <si>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</si>
  <si>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</si>
  <si>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</si>
  <si>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</si>
  <si>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</si>
  <si>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</si>
  <si>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</si>
  <si>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</si>
  <si>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</si>
  <si>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</si>
  <si>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</si>
  <si>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</si>
  <si>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</si>
  <si>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</si>
  <si>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</si>
  <si>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</si>
  <si>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</si>
  <si>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</si>
  <si>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</si>
  <si>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</si>
  <si>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</si>
  <si>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</si>
  <si>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</si>
  <si>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</si>
  <si>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</si>
  <si>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</si>
  <si>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</si>
  <si>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</si>
  <si>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</si>
  <si>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</si>
  <si>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</si>
  <si>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</si>
  <si>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</si>
  <si>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</si>
  <si>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</si>
  <si>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</si>
  <si>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</si>
  <si>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</si>
  <si>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</si>
  <si>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</si>
  <si>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</si>
  <si>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</si>
  <si>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</si>
  <si>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</si>
  <si>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</si>
  <si>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</si>
  <si>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</si>
  <si>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</si>
  <si>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</si>
  <si>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</si>
  <si>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</si>
  <si>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</si>
  <si>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</si>
  <si>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</si>
  <si>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</si>
  <si>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</si>
  <si>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</si>
  <si>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</si>
  <si>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</si>
  <si>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</si>
  <si>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</si>
  <si>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</si>
  <si>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</si>
  <si>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</si>
  <si>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</si>
  <si>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</si>
  <si>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</si>
  <si>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</si>
  <si>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</si>
  <si>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</si>
  <si>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</si>
  <si>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</si>
  <si>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</si>
  <si>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</si>
  <si>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</si>
  <si>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</si>
  <si>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</si>
  <si>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</si>
  <si>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</si>
  <si>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</si>
  <si>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</si>
  <si>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</si>
  <si>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</si>
  <si>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</si>
  <si>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</si>
  <si>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</si>
  <si>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</si>
  <si>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</si>
  <si>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</si>
  <si>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</si>
  <si>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</si>
  <si>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</si>
  <si>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</si>
  <si>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</si>
  <si>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</si>
  <si>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</si>
  <si>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</si>
  <si>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</si>
  <si>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</si>
  <si>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</si>
  <si>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</si>
  <si>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</si>
  <si>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</si>
  <si>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</si>
  <si>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</si>
  <si>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</si>
  <si>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</si>
  <si>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</si>
  <si>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</si>
  <si>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</si>
  <si>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</si>
  <si>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</si>
  <si>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</si>
  <si>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</si>
  <si>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</si>
  <si>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</si>
  <si>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</si>
  <si>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</si>
  <si>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</si>
  <si>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</si>
  <si>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</si>
  <si>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</si>
  <si>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</si>
  <si>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</si>
  <si>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</si>
  <si>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</si>
  <si>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</si>
  <si>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</si>
  <si>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</si>
  <si>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</si>
  <si>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</si>
  <si>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</si>
  <si>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</si>
  <si>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</si>
  <si>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</si>
  <si>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</si>
  <si>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</si>
  <si>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</si>
  <si>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</si>
  <si>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</si>
  <si>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</si>
  <si>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</si>
  <si>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</si>
  <si>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</si>
  <si>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</si>
  <si>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</si>
  <si>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</si>
  <si>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</si>
  <si>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</si>
  <si>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</si>
  <si>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</si>
  <si>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</si>
  <si>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</si>
  <si>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</si>
  <si>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</si>
  <si>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</si>
  <si>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</si>
  <si>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</si>
  <si>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</si>
  <si>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</si>
  <si>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</si>
  <si>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</si>
  <si>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</si>
  <si>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</si>
  <si>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</si>
  <si>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</si>
  <si>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</si>
  <si>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</si>
  <si>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</si>
  <si>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</si>
  <si>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</si>
  <si>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</si>
  <si>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</si>
  <si>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</si>
  <si>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</si>
  <si>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</si>
  <si>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</si>
  <si>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</si>
  <si>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</si>
  <si>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</si>
  <si>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</si>
  <si>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</si>
  <si>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</si>
  <si>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</si>
  <si>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</si>
  <si>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</si>
  <si>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</si>
  <si>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</si>
  <si>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</si>
  <si>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</si>
  <si>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</si>
  <si>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</si>
  <si>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</si>
  <si>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</si>
  <si>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</si>
  <si>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</si>
  <si>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</si>
  <si>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</si>
  <si>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</si>
  <si>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</si>
  <si>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</si>
  <si>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</si>
  <si>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</si>
  <si>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</si>
  <si>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</si>
  <si>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</si>
  <si>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</si>
  <si>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</si>
  <si>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</si>
  <si>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</si>
  <si>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</si>
  <si>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</si>
  <si>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</si>
  <si>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</si>
  <si>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</si>
  <si>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</si>
  <si>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</si>
  <si>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</si>
  <si>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</si>
  <si>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</si>
  <si>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</si>
  <si>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</si>
  <si>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</si>
  <si>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</si>
  <si>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</si>
  <si>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</si>
  <si>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</si>
  <si>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</si>
  <si>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</si>
  <si>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</si>
  <si>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</si>
  <si>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</si>
  <si>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</si>
  <si>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</si>
  <si>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</si>
  <si>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</si>
  <si>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</si>
  <si>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</si>
  <si>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</si>
  <si>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</si>
  <si>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</si>
  <si>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</si>
  <si>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</si>
  <si>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</si>
  <si>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</si>
  <si>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</si>
  <si>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</si>
  <si>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</si>
  <si>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</si>
  <si>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</si>
  <si>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</si>
  <si>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</si>
  <si>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</si>
  <si>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</si>
  <si>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</si>
  <si>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</si>
  <si>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</si>
  <si>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</si>
  <si>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</si>
  <si>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</si>
  <si>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</si>
  <si>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</si>
  <si>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</si>
  <si>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</si>
  <si>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</si>
  <si>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</si>
  <si>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</si>
  <si>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</si>
  <si>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</si>
  <si>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</si>
  <si>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</si>
  <si>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</si>
  <si>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</si>
  <si>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</si>
  <si>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</si>
  <si>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</si>
  <si>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</si>
  <si>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</si>
  <si>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</si>
  <si>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</si>
  <si>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</si>
  <si>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</si>
  <si>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</si>
  <si>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</si>
  <si>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</si>
  <si>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</si>
  <si>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</si>
  <si>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</si>
  <si>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</si>
  <si>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</si>
  <si>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</si>
  <si>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</si>
  <si>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</si>
  <si>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</si>
  <si>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</si>
  <si>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</si>
  <si>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</si>
  <si>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</si>
  <si>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</si>
  <si>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</si>
  <si>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</si>
  <si>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</si>
  <si>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</si>
  <si>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</si>
  <si>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</si>
  <si>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</si>
  <si>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</si>
  <si>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</si>
  <si>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</si>
  <si>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</si>
  <si>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</si>
  <si>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</si>
  <si>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</si>
  <si>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</si>
  <si>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</si>
  <si>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</si>
  <si>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</si>
  <si>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</si>
  <si>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</si>
  <si>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</si>
  <si>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</si>
  <si>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</si>
  <si>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</si>
  <si>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</si>
  <si>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</si>
  <si>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</si>
  <si>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</si>
  <si>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</si>
  <si>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</si>
  <si>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</si>
  <si>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</si>
  <si>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</si>
  <si>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</si>
  <si>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</si>
  <si>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</si>
  <si>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</si>
  <si>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</si>
  <si>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</si>
  <si>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</si>
  <si>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</si>
  <si>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</si>
  <si>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</si>
  <si>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</si>
  <si>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</si>
  <si>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</si>
  <si>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</si>
  <si>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</si>
  <si>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</si>
  <si>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</si>
  <si>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</si>
  <si>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</si>
  <si>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</si>
  <si>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</si>
  <si>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</si>
  <si>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</si>
  <si>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</si>
  <si>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</si>
  <si>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</si>
  <si>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</si>
  <si>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</si>
  <si>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</si>
  <si>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</si>
  <si>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</si>
  <si>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</si>
  <si>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</si>
  <si>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</si>
  <si>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</si>
  <si>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</si>
  <si>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</si>
  <si>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</si>
  <si>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</si>
  <si>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</si>
  <si>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</si>
  <si>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</si>
  <si>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</si>
  <si>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</si>
  <si>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</si>
  <si>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</si>
  <si>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</si>
  <si>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</si>
  <si>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</si>
  <si>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</si>
  <si>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</si>
  <si>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</si>
  <si>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</si>
  <si>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</si>
  <si>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</si>
  <si>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</si>
  <si>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</si>
  <si>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</si>
  <si>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</si>
  <si>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</si>
  <si>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</si>
  <si>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</si>
  <si>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</si>
  <si>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</si>
  <si>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</si>
  <si>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</si>
  <si>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</si>
  <si>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</si>
  <si>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</si>
  <si>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</si>
  <si>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</si>
  <si>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</si>
  <si>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</si>
  <si>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</si>
  <si>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</si>
  <si>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</si>
  <si>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</si>
  <si>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</si>
  <si>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</si>
  <si>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</si>
  <si>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</si>
  <si>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</si>
  <si>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</si>
  <si>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</si>
  <si>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</si>
  <si>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</si>
  <si>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</si>
  <si>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</si>
  <si>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</si>
  <si>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</si>
  <si>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</si>
  <si>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</si>
  <si>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</si>
  <si>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</si>
  <si>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</si>
  <si>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</si>
  <si>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</si>
  <si>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</si>
  <si>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</si>
  <si>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</si>
  <si>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</si>
  <si>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</si>
  <si>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</si>
  <si>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</si>
  <si>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</si>
  <si>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</si>
  <si>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</si>
  <si>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</si>
  <si>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</si>
  <si>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</si>
  <si>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</si>
  <si>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</si>
  <si>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</si>
  <si>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</si>
  <si>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</si>
  <si>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</si>
  <si>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</si>
  <si>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</si>
  <si>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</si>
  <si>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</si>
  <si>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</si>
  <si>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</si>
  <si>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</si>
  <si>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</si>
  <si>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</si>
  <si>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</si>
  <si>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</si>
  <si>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</si>
  <si>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</si>
  <si>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</si>
  <si>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</si>
  <si>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</si>
  <si>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</si>
  <si>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</si>
  <si>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</si>
  <si>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</si>
  <si>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</si>
  <si>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</si>
  <si>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</si>
  <si>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</si>
  <si>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</si>
  <si>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</si>
  <si>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</si>
  <si>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</si>
  <si>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</si>
  <si>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</si>
  <si>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</si>
  <si>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</si>
  <si>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</si>
  <si>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</si>
  <si>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</si>
  <si>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</si>
  <si>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</si>
  <si>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</si>
  <si>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</si>
  <si>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</si>
  <si>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</si>
  <si>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</si>
  <si>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</si>
  <si>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</si>
  <si>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</si>
  <si>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</si>
  <si>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</si>
  <si>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</si>
  <si>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</si>
  <si>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</si>
  <si>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</si>
  <si>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</si>
  <si>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</si>
  <si>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</si>
  <si>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</si>
  <si>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</si>
  <si>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</si>
  <si>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</si>
  <si>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</si>
  <si>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</si>
  <si>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</si>
  <si>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</si>
  <si>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</si>
  <si>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</si>
  <si>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</si>
  <si>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</si>
  <si>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</si>
  <si>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</si>
  <si>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</si>
  <si>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</si>
  <si>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</si>
  <si>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</si>
  <si>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</si>
  <si>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</si>
  <si>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</si>
  <si>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</si>
  <si>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</si>
  <si>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</si>
  <si>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</si>
  <si>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</si>
  <si>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</si>
  <si>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</si>
  <si>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</si>
  <si>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</si>
  <si>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</si>
  <si>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</si>
  <si>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</si>
  <si>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</si>
  <si>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</si>
  <si>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</si>
  <si>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</si>
  <si>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</si>
  <si>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</si>
  <si>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</si>
  <si>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</si>
  <si>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</si>
  <si>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</si>
  <si>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</si>
  <si>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</si>
  <si>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</si>
  <si>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</si>
  <si>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</si>
  <si>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</si>
  <si>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</si>
  <si>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</si>
  <si>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</si>
  <si>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</si>
  <si>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</si>
  <si>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</si>
  <si>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</si>
  <si>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</si>
  <si>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</si>
  <si>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</si>
  <si>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</si>
  <si>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</si>
  <si>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</si>
  <si>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</si>
  <si>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</si>
  <si>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</si>
  <si>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</si>
  <si>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</si>
  <si>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</si>
  <si>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</si>
  <si>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</si>
  <si>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</si>
  <si>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</si>
  <si>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</si>
  <si>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</si>
  <si>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</si>
  <si>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</si>
  <si>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</si>
  <si>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</si>
  <si>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</si>
  <si>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</si>
  <si>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</si>
  <si>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</si>
  <si>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</si>
  <si>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</si>
  <si>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</si>
  <si>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</si>
  <si>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</si>
  <si>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</si>
  <si>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</si>
  <si>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</si>
  <si>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</si>
  <si>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</si>
  <si>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</si>
  <si>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</si>
  <si>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</si>
  <si>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</si>
  <si>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</si>
  <si>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</si>
  <si>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</si>
  <si>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</si>
  <si>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</si>
  <si>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</si>
  <si>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</si>
  <si>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</si>
  <si>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</si>
  <si>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</si>
  <si>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</si>
  <si>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</si>
  <si>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</si>
  <si>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</si>
  <si>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</si>
  <si>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</si>
  <si>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</si>
  <si>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</si>
  <si>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</si>
  <si>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</si>
  <si>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</si>
  <si>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</si>
  <si>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</si>
  <si>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</si>
  <si>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</si>
  <si>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</si>
  <si>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</si>
  <si>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</si>
  <si>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</si>
  <si>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</si>
  <si>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</si>
  <si>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</si>
  <si>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</si>
  <si>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</si>
  <si>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</si>
  <si>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</si>
  <si>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</si>
  <si>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</si>
  <si>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</si>
  <si>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</si>
  <si>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</si>
  <si>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</si>
  <si>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</si>
  <si>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</si>
  <si>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</si>
  <si>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</si>
  <si>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</si>
  <si>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</si>
  <si>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</si>
  <si>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</si>
  <si>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</si>
  <si>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</si>
  <si>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</si>
  <si>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</si>
  <si>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</si>
  <si>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</si>
  <si>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</si>
  <si>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</si>
  <si>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</si>
  <si>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</si>
  <si>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</si>
  <si>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</si>
  <si>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</si>
  <si>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</si>
  <si>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</si>
  <si>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</si>
  <si>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</si>
  <si>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</si>
  <si>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</si>
  <si>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</si>
  <si>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</si>
  <si>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</si>
  <si>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</si>
  <si>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</si>
  <si>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</si>
  <si>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</si>
  <si>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</si>
  <si>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</si>
  <si>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</si>
  <si>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</si>
  <si>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</si>
  <si>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</si>
  <si>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</si>
  <si>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</si>
  <si>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</si>
  <si>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</si>
  <si>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</si>
  <si>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</si>
  <si>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</si>
  <si>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</si>
  <si>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</si>
  <si>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</si>
  <si>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</si>
  <si>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</si>
  <si>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</si>
  <si>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</si>
  <si>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</si>
  <si>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</si>
  <si>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</si>
  <si>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</si>
  <si>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</si>
  <si>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</si>
  <si>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</si>
  <si>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</si>
  <si>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</si>
  <si>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</si>
  <si>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</si>
  <si>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</si>
  <si>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</si>
  <si>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</si>
  <si>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</si>
  <si>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</si>
  <si>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</si>
  <si>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</si>
  <si>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</si>
  <si>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</si>
  <si>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</si>
  <si>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</si>
  <si>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</si>
  <si>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</si>
  <si>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</si>
  <si>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</si>
  <si>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</si>
  <si>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</si>
  <si>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</si>
  <si>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</si>
  <si>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</si>
  <si>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</si>
  <si>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</si>
  <si>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</si>
  <si>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</si>
  <si>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</si>
  <si>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</si>
  <si>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</si>
  <si>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</si>
  <si>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</si>
  <si>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</si>
  <si>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</si>
  <si>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</si>
  <si>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</si>
  <si>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</si>
  <si>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</si>
  <si>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</si>
  <si>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</si>
  <si>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</si>
  <si>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</si>
  <si>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</si>
  <si>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</si>
  <si>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</si>
  <si>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</si>
  <si>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</si>
  <si>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</si>
  <si>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</si>
  <si>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</si>
  <si>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</si>
  <si>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</si>
  <si>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</si>
  <si>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</si>
  <si>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</si>
  <si>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</si>
  <si>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</si>
  <si>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</si>
  <si>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</si>
  <si>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</si>
  <si>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</si>
  <si>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</si>
  <si>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</si>
  <si>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</si>
  <si>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</si>
  <si>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</si>
  <si>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</si>
  <si>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</si>
  <si>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</si>
  <si>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</si>
  <si>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</si>
  <si>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</si>
  <si>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</si>
  <si>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</si>
  <si>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</si>
  <si>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</si>
  <si>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</si>
  <si>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</si>
  <si>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</si>
  <si>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</si>
  <si>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</si>
  <si>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</si>
  <si>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</si>
  <si>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</si>
  <si>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</si>
  <si>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</si>
  <si>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</si>
  <si>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</si>
  <si>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</si>
  <si>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</si>
  <si>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</si>
  <si>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</si>
  <si>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</si>
  <si>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</si>
  <si>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</si>
  <si>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</si>
  <si>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</si>
  <si>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</si>
  <si>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</si>
  <si>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</si>
  <si>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</si>
  <si>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</si>
  <si>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</si>
  <si>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</si>
  <si>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</si>
  <si>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</si>
  <si>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</si>
  <si>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</si>
  <si>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</si>
  <si>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</si>
  <si>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</si>
  <si>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</si>
  <si>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</si>
  <si>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</si>
  <si>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</si>
  <si>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</si>
  <si>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</si>
  <si>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</si>
  <si>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</si>
  <si>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</si>
  <si>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</si>
  <si>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</si>
  <si>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</si>
  <si>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</si>
  <si>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</si>
  <si>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</si>
  <si>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</si>
  <si>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</si>
  <si>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</si>
  <si>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</si>
  <si>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</si>
  <si>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</si>
  <si>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</si>
  <si>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</si>
  <si>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</si>
  <si>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</si>
  <si>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</si>
  <si>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</si>
  <si>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</si>
  <si>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</si>
  <si>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</si>
  <si>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</si>
  <si>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</si>
  <si>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</si>
  <si>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</si>
  <si>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</si>
  <si>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</si>
  <si>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</si>
  <si>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</si>
  <si>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</si>
  <si>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</si>
  <si>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</si>
  <si>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</si>
  <si>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</si>
  <si>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</si>
  <si>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</si>
  <si>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</si>
  <si>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</si>
  <si>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</si>
  <si>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</si>
  <si>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</si>
  <si>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</si>
  <si>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</si>
  <si>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</si>
  <si>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</si>
  <si>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</si>
  <si>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</si>
  <si>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</si>
  <si>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</si>
  <si>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</si>
  <si>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</si>
  <si>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</si>
  <si>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</si>
  <si>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</si>
  <si>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</si>
  <si>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</si>
  <si>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</si>
  <si>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</si>
  <si>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</si>
  <si>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</si>
  <si>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</si>
  <si>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</si>
  <si>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</si>
  <si>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</si>
  <si>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</si>
  <si>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</si>
  <si>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</si>
  <si>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</si>
  <si>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</si>
  <si>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</si>
  <si>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</si>
  <si>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</si>
  <si>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</si>
  <si>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</si>
  <si>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</si>
  <si>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</si>
  <si>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</si>
  <si>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</si>
  <si>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</si>
  <si>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</si>
  <si>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</si>
  <si>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</si>
  <si>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</si>
  <si>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</si>
  <si>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</si>
  <si>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</si>
  <si>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</si>
  <si>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</si>
  <si>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</si>
  <si>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</si>
  <si>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</si>
  <si>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</si>
  <si>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</si>
  <si>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</si>
  <si>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</si>
  <si>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</si>
  <si>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</si>
  <si>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</si>
  <si>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</si>
  <si>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</si>
  <si>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</si>
  <si>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</si>
  <si>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</si>
  <si>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</si>
  <si>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</si>
  <si>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</si>
  <si>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</si>
  <si>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</si>
  <si>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</si>
  <si>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</si>
  <si>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</si>
  <si>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</si>
  <si>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</si>
  <si>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</si>
  <si>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</si>
  <si>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</si>
  <si>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</si>
  <si>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</si>
  <si>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</si>
  <si>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</si>
  <si>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</si>
  <si>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</si>
  <si>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</si>
  <si>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</si>
  <si>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</si>
  <si>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</si>
  <si>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</si>
  <si>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</si>
  <si>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</si>
  <si>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</si>
  <si>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</si>
  <si>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</si>
  <si>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</si>
  <si>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</si>
  <si>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</si>
  <si>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</si>
  <si>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</si>
  <si>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</si>
  <si>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</si>
  <si>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</si>
  <si>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</si>
  <si>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</si>
  <si>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</si>
  <si>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</si>
  <si>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</si>
  <si>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</si>
  <si>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</si>
  <si>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</si>
  <si>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</si>
  <si>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</si>
  <si>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</si>
  <si>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</si>
  <si>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</si>
  <si>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</si>
  <si>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</si>
  <si>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</si>
  <si>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</si>
  <si>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</si>
  <si>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</si>
  <si>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</si>
  <si>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</si>
  <si>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</si>
  <si>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</si>
  <si>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</si>
  <si>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</si>
  <si>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</si>
  <si>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</si>
  <si>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</si>
  <si>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</si>
  <si>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</si>
  <si>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</si>
  <si>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</si>
  <si>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</si>
  <si>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</si>
  <si>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</si>
  <si>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</si>
  <si>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</si>
  <si>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</si>
  <si>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</si>
  <si>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</si>
  <si>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</si>
  <si>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</si>
  <si>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</si>
  <si>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</si>
  <si>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</si>
  <si>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</si>
  <si>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</si>
  <si>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</si>
  <si>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</si>
  <si>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</si>
  <si>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</si>
  <si>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</si>
  <si>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</si>
  <si>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</si>
  <si>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</si>
  <si>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</si>
  <si>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</si>
  <si>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</si>
  <si>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</si>
  <si>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</si>
  <si>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</si>
  <si>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</si>
  <si>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</si>
  <si>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</si>
  <si>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</si>
  <si>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</si>
  <si>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</si>
  <si>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</si>
  <si>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</si>
  <si>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</si>
  <si>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</si>
  <si>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</si>
  <si>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</si>
  <si>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</si>
  <si>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</si>
  <si>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</si>
  <si>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</si>
  <si>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</si>
  <si>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</si>
  <si>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</si>
  <si>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</si>
  <si>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</si>
  <si>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</si>
  <si>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</si>
  <si>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</si>
  <si>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</si>
  <si>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</si>
  <si>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</si>
  <si>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</si>
  <si>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</si>
  <si>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</si>
  <si>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</si>
  <si>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</si>
  <si>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</si>
  <si>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</si>
  <si>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</si>
  <si>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</si>
  <si>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</si>
  <si>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</si>
  <si>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</si>
  <si>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</si>
  <si>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</si>
  <si>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</si>
  <si>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</si>
  <si>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</si>
  <si>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</si>
  <si>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</si>
  <si>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</si>
  <si>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</si>
  <si>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</si>
  <si>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</si>
  <si>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</si>
  <si>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</si>
  <si>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</si>
  <si>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</si>
  <si>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</si>
  <si>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</si>
  <si>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</si>
  <si>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</si>
  <si>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</si>
  <si>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</si>
  <si>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</si>
  <si>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</si>
  <si>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</si>
  <si>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</si>
  <si>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</si>
  <si>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</si>
  <si>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</si>
  <si>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</si>
  <si>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</si>
  <si>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</si>
  <si>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</si>
  <si>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</si>
  <si>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</si>
  <si>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</si>
  <si>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</si>
  <si>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</si>
  <si>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</si>
  <si>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</si>
  <si>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</si>
  <si>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</si>
  <si>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</si>
  <si>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</si>
  <si>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</si>
  <si>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</si>
  <si>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</si>
  <si>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</si>
  <si>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</si>
  <si>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</si>
  <si>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</si>
  <si>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</si>
  <si>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</si>
  <si>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</si>
  <si>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</si>
  <si>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</si>
  <si>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</si>
  <si>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</si>
  <si>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</si>
  <si>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</si>
  <si>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</si>
  <si>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</si>
  <si>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</si>
  <si>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</si>
  <si>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</si>
  <si>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</si>
  <si>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</si>
  <si>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</si>
  <si>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</si>
  <si>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</si>
  <si>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</si>
  <si>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</si>
  <si>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</si>
  <si>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</si>
  <si>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</si>
  <si>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</si>
  <si>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</si>
  <si>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</si>
  <si>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</si>
  <si>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</si>
  <si>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</si>
  <si>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</si>
  <si>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</si>
  <si>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</si>
  <si>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</si>
  <si>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</si>
  <si>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</si>
  <si>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</si>
  <si>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</si>
  <si>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</si>
  <si>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</si>
  <si>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</si>
  <si>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</si>
  <si>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</si>
  <si>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</si>
  <si>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</si>
  <si>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</si>
  <si>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</si>
  <si>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</si>
  <si>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</si>
  <si>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</si>
  <si>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</si>
  <si>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</si>
  <si>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</si>
  <si>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</si>
  <si>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</si>
  <si>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</si>
  <si>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</si>
  <si>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</si>
  <si>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</si>
  <si>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</si>
  <si>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</si>
  <si>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</si>
  <si>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</si>
  <si>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</si>
  <si>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</si>
  <si>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</si>
  <si>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</si>
  <si>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</si>
  <si>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</si>
  <si>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</si>
  <si>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</si>
  <si>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</si>
  <si>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</si>
  <si>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</si>
  <si>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</si>
  <si>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</si>
  <si>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</si>
  <si>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</si>
  <si>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</si>
  <si>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</si>
  <si>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</si>
  <si>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</si>
  <si>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</si>
  <si>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</si>
  <si>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</si>
  <si>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</si>
  <si>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</si>
  <si>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</si>
  <si>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</si>
  <si>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</si>
  <si>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</si>
  <si>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</si>
  <si>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</si>
  <si>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</si>
  <si>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</si>
  <si>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</si>
  <si>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</si>
  <si>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</si>
  <si>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</si>
  <si>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</si>
  <si>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</si>
  <si>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</si>
  <si>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</si>
  <si>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</si>
  <si>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</si>
  <si>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</si>
  <si>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</si>
  <si>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</si>
  <si>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</si>
  <si>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</si>
  <si>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</si>
  <si>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</si>
  <si>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</si>
  <si>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</si>
  <si>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</si>
  <si>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</si>
  <si>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</si>
  <si>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</si>
  <si>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</si>
  <si>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</si>
  <si>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</si>
  <si>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</si>
  <si>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</si>
  <si>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</si>
  <si>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</si>
  <si>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</si>
  <si>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</si>
  <si>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</si>
  <si>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</si>
  <si>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</si>
  <si>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</si>
  <si>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</si>
  <si>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</si>
  <si>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</si>
  <si>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</si>
  <si>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</si>
  <si>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</si>
  <si>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</si>
  <si>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</si>
  <si>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</si>
  <si>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</si>
  <si>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</si>
  <si>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</si>
  <si>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</si>
  <si>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</si>
  <si>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</si>
  <si>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</si>
  <si>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</si>
  <si>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</si>
  <si>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</si>
  <si>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</si>
  <si>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</si>
  <si>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</si>
  <si>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</si>
  <si>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</si>
  <si>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</si>
  <si>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</si>
  <si>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</si>
  <si>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</si>
  <si>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</si>
  <si>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</si>
  <si>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</si>
  <si>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</si>
  <si>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</si>
  <si>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</si>
  <si>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</si>
  <si>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</si>
  <si>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</si>
  <si>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</si>
  <si>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</si>
  <si>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</si>
  <si>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</si>
  <si>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</si>
  <si>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</si>
  <si>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</si>
  <si>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</si>
  <si>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</si>
  <si>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</si>
  <si>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</si>
  <si>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</si>
  <si>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</si>
  <si>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</si>
  <si>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</si>
  <si>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</si>
  <si>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</si>
  <si>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</si>
  <si>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</si>
  <si>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</si>
  <si>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</si>
  <si>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</si>
  <si>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</si>
  <si>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</si>
  <si>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</si>
  <si>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</si>
  <si>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</si>
  <si>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</si>
  <si>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</si>
  <si>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</si>
  <si>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</si>
  <si>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</si>
  <si>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</si>
  <si>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</si>
  <si>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</si>
  <si>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</si>
  <si>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</si>
  <si>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</si>
  <si>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</si>
  <si>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</si>
  <si>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</si>
  <si>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</si>
  <si>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</si>
  <si>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</si>
  <si>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</si>
  <si>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</si>
  <si>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</si>
  <si>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</si>
  <si>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</si>
  <si>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</si>
  <si>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</si>
  <si>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</si>
  <si>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</si>
  <si>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</si>
  <si>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</si>
  <si>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</si>
  <si>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</si>
  <si>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</si>
  <si>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</si>
  <si>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</si>
  <si>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</si>
  <si>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</si>
  <si>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</si>
  <si>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</si>
  <si>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</si>
  <si>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</si>
  <si>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</si>
  <si>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</si>
  <si>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</si>
  <si>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</si>
  <si>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</si>
  <si>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</si>
  <si>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</si>
  <si>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</si>
  <si>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</si>
  <si>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</si>
  <si>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</si>
  <si>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</si>
  <si>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</si>
  <si>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</si>
  <si>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</si>
  <si>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</si>
  <si>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</si>
  <si>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</si>
  <si>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</si>
  <si>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</si>
  <si>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</si>
  <si>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</si>
  <si>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</si>
  <si>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</si>
  <si>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</si>
  <si>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</si>
  <si>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</si>
  <si>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</si>
  <si>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</si>
  <si>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</si>
  <si>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</si>
  <si>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</si>
  <si>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</si>
  <si>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</si>
  <si>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</si>
  <si>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</si>
  <si>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</si>
  <si>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</si>
  <si>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</si>
  <si>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</si>
  <si>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</si>
  <si>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</si>
  <si>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</si>
  <si>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</si>
  <si>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</si>
  <si>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</si>
  <si>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</si>
  <si>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</si>
  <si>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</si>
  <si>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</si>
  <si>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</si>
  <si>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</si>
  <si>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</si>
  <si>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</si>
  <si>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</si>
  <si>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</si>
  <si>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</si>
  <si>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</si>
  <si>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</si>
  <si>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</si>
  <si>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</si>
  <si>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</si>
  <si>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</si>
  <si>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</si>
  <si>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</si>
  <si>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</si>
  <si>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</si>
  <si>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</si>
  <si>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</si>
  <si>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</si>
  <si>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</si>
  <si>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</si>
  <si>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</si>
  <si>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</si>
  <si>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</si>
  <si>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</si>
  <si>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</si>
  <si>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</si>
  <si>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</si>
  <si>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</si>
  <si>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</si>
  <si>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</si>
  <si>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</si>
  <si>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</si>
  <si>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</si>
  <si>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</si>
  <si>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</si>
  <si>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</si>
  <si>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</si>
  <si>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</si>
  <si>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</si>
  <si>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</si>
  <si>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</si>
  <si>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</si>
  <si>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</si>
  <si>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</si>
  <si>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</si>
  <si>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</si>
  <si>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</si>
  <si>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</si>
  <si>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</si>
  <si>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</si>
  <si>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</si>
  <si>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</si>
  <si>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</si>
  <si>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</si>
  <si>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</si>
  <si>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</si>
  <si>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</si>
  <si>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</si>
  <si>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</si>
  <si>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</si>
  <si>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</si>
  <si>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</si>
  <si>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</si>
  <si>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</si>
  <si>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</si>
  <si>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</si>
  <si>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</si>
  <si>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</si>
  <si>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</si>
  <si>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</si>
  <si>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</si>
  <si>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</si>
  <si>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</si>
  <si>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</si>
  <si>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</si>
  <si>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</si>
  <si>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</si>
  <si>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</si>
  <si>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</si>
  <si>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</si>
  <si>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</si>
  <si>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</si>
  <si>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</si>
  <si>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</si>
  <si>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</si>
  <si>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</si>
  <si>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</si>
  <si>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</si>
  <si>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</si>
  <si>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</si>
  <si>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</si>
  <si>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</si>
  <si>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</si>
  <si>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</si>
  <si>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</si>
  <si>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</si>
  <si>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</si>
  <si>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</si>
  <si>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</si>
  <si>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</si>
  <si>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</si>
  <si>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</si>
  <si>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</si>
  <si>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</si>
  <si>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</si>
  <si>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</si>
  <si>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</si>
  <si>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</si>
  <si>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</si>
  <si>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</si>
  <si>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</si>
  <si>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</si>
  <si>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</si>
  <si>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</si>
  <si>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</si>
  <si>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</si>
  <si>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</si>
  <si>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</si>
  <si>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</si>
  <si>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</si>
  <si>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</si>
  <si>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</si>
  <si>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</si>
  <si>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</si>
  <si>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</si>
  <si>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</si>
  <si>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</si>
  <si>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</si>
  <si>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</si>
  <si>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</si>
  <si>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</si>
  <si>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</si>
  <si>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</si>
  <si>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</si>
  <si>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</si>
  <si>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</si>
  <si>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</si>
  <si>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</si>
  <si>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</si>
  <si>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</si>
  <si>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</si>
  <si>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</si>
  <si>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</si>
  <si>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</si>
  <si>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</si>
  <si>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</si>
  <si>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</si>
  <si>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</si>
  <si>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</si>
  <si>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</si>
  <si>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</si>
  <si>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</si>
  <si>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</si>
  <si>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</si>
  <si>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</si>
  <si>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</si>
  <si>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</si>
  <si>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</si>
  <si>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</si>
  <si>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</si>
  <si>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</si>
  <si>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</si>
  <si>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</si>
  <si>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</si>
  <si>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</si>
  <si>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</si>
  <si>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</si>
  <si>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</si>
  <si>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</si>
  <si>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</si>
  <si>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</si>
  <si>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</si>
  <si>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</si>
  <si>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</si>
  <si>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</si>
  <si>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</si>
  <si>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</si>
  <si>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</si>
  <si>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</si>
  <si>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</si>
  <si>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</si>
  <si>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</si>
  <si>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</si>
  <si>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</si>
  <si>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</si>
  <si>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</si>
  <si>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</si>
  <si>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</si>
  <si>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</si>
  <si>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</si>
  <si>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</si>
  <si>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</si>
  <si>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</si>
  <si>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</si>
  <si>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</si>
  <si>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</si>
  <si>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</si>
  <si>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</si>
  <si>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</si>
  <si>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</si>
  <si>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</si>
  <si>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</si>
  <si>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</si>
  <si>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</si>
  <si>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</si>
  <si>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</si>
  <si>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</si>
  <si>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</si>
  <si>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</si>
  <si>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</si>
  <si>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</si>
  <si>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</si>
  <si>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</si>
  <si>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</si>
  <si>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</si>
  <si>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</si>
  <si>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</si>
  <si>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</si>
  <si>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</si>
  <si>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</si>
  <si>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</si>
  <si>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</si>
  <si>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</si>
  <si>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</si>
  <si>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</si>
  <si>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</si>
  <si>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</si>
  <si>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</si>
  <si>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</si>
  <si>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</si>
  <si>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</si>
  <si>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</si>
  <si>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</si>
  <si>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</si>
  <si>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</si>
  <si>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</si>
  <si>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</si>
  <si>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</si>
  <si>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</si>
  <si>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</si>
  <si>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</si>
  <si>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</si>
  <si>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</si>
  <si>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</si>
  <si>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</si>
  <si>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</si>
  <si>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</si>
  <si>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</si>
  <si>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</si>
  <si>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</si>
  <si>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</si>
  <si>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</si>
  <si>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</si>
  <si>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</si>
  <si>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</si>
  <si>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</si>
  <si>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</si>
  <si>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</si>
  <si>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</si>
  <si>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</si>
  <si>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</si>
  <si>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</si>
  <si>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</si>
  <si>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</si>
  <si>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</si>
  <si>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</si>
  <si>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</si>
  <si>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</si>
  <si>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</si>
  <si>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</si>
  <si>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</si>
  <si>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</si>
  <si>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</si>
  <si>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</si>
  <si>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</si>
  <si>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</si>
  <si>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</si>
  <si>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</si>
  <si>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</si>
  <si>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</si>
  <si>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</si>
  <si>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</si>
  <si>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</si>
  <si>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</si>
  <si>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</si>
  <si>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</si>
  <si>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</si>
  <si>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</si>
  <si>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</si>
  <si>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</si>
  <si>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</si>
  <si>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</si>
  <si>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</si>
  <si>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</si>
  <si>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</si>
  <si>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</si>
  <si>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</si>
  <si>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</si>
  <si>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</si>
  <si>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</si>
  <si>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</si>
  <si>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</si>
  <si>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</si>
  <si>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</si>
  <si>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</si>
  <si>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</si>
  <si>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</si>
  <si>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</si>
  <si>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</si>
  <si>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</si>
  <si>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</si>
  <si>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</si>
  <si>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</si>
  <si>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</si>
  <si>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</si>
  <si>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</si>
  <si>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</si>
  <si>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</si>
  <si>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</si>
  <si>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</si>
  <si>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</si>
  <si>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</si>
  <si>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</si>
  <si>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</si>
  <si>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</si>
  <si>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</si>
  <si>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</si>
  <si>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</si>
  <si>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</si>
  <si>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</si>
  <si>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</si>
  <si>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</si>
  <si>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</si>
  <si>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</si>
  <si>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</si>
  <si>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</si>
  <si>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</si>
  <si>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</si>
  <si>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</si>
  <si>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</si>
  <si>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</si>
  <si>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</si>
  <si>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</si>
  <si>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</si>
  <si>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</si>
  <si>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</si>
  <si>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</si>
  <si>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</si>
  <si>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</si>
  <si>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</si>
  <si>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</si>
  <si>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</si>
  <si>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</si>
  <si>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</si>
  <si>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</si>
  <si>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</si>
  <si>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</si>
  <si>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</si>
  <si>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</si>
  <si>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</si>
  <si>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</si>
  <si>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</si>
  <si>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</si>
  <si>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</si>
  <si>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</si>
  <si>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</si>
  <si>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</si>
  <si>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</si>
  <si>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</si>
  <si>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</si>
  <si>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</si>
  <si>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</si>
  <si>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</si>
  <si>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</si>
  <si>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</si>
  <si>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</si>
  <si>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</si>
  <si>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</si>
  <si>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</si>
  <si>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</si>
  <si>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</si>
  <si>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</si>
  <si>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</si>
  <si>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</si>
  <si>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</si>
  <si>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</si>
  <si>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</si>
  <si>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</si>
  <si>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</si>
  <si>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</si>
  <si>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</si>
  <si>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</si>
  <si>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</si>
  <si>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</si>
  <si>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</si>
  <si>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</si>
  <si>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</si>
  <si>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</si>
  <si>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</si>
  <si>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</si>
  <si>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</si>
  <si>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</si>
  <si>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</si>
  <si>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</si>
  <si>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</si>
  <si>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</si>
  <si>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</si>
  <si>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</si>
  <si>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</si>
  <si>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</si>
  <si>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</si>
  <si>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</si>
  <si>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</si>
  <si>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</si>
  <si>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</si>
  <si>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</si>
  <si>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</si>
  <si>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</si>
  <si>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</si>
  <si>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</si>
  <si>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</si>
  <si>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</si>
  <si>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</si>
  <si>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</si>
  <si>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</si>
  <si>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</si>
  <si>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</si>
  <si>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</si>
  <si>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</si>
  <si>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</si>
  <si>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</si>
  <si>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</si>
  <si>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</si>
  <si>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</si>
  <si>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</si>
  <si>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</si>
  <si>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</si>
  <si>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</si>
  <si>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</si>
  <si>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</si>
  <si>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</si>
  <si>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</si>
  <si>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</si>
  <si>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</si>
  <si>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</si>
  <si>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</si>
  <si>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</si>
  <si>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</si>
  <si>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</si>
  <si>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</si>
  <si>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</si>
  <si>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</si>
  <si>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</si>
  <si>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</si>
  <si>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</si>
  <si>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</si>
  <si>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</si>
  <si>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</si>
  <si>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</si>
  <si>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</si>
  <si>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</si>
  <si>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</si>
  <si>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</si>
  <si>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</si>
  <si>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</si>
  <si>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</si>
  <si>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</si>
  <si>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</si>
  <si>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</si>
  <si>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</si>
  <si>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</si>
  <si>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</si>
  <si>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</si>
  <si>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</si>
  <si>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</si>
  <si>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</si>
  <si>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</si>
  <si>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</si>
  <si>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</si>
  <si>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</si>
  <si>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</si>
  <si>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</si>
  <si>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</si>
  <si>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</si>
  <si>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</si>
  <si>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</si>
  <si>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</si>
  <si>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</si>
  <si>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</si>
  <si>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</si>
  <si>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</si>
  <si>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</si>
  <si>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</si>
  <si>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</si>
  <si>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</si>
  <si>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</si>
  <si>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</si>
  <si>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</si>
  <si>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</si>
  <si>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</si>
  <si>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</si>
  <si>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</si>
  <si>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</si>
  <si>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</si>
  <si>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</si>
  <si>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</si>
  <si>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</si>
  <si>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</si>
  <si>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</si>
  <si>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</si>
  <si>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</si>
  <si>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</si>
  <si>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</si>
  <si>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</si>
  <si>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</si>
  <si>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</si>
  <si>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</si>
  <si>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</si>
  <si>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</si>
  <si>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</si>
  <si>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</si>
  <si>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</si>
  <si>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</si>
  <si>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</si>
  <si>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</si>
  <si>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</si>
  <si>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</si>
  <si>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</si>
  <si>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</si>
  <si>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</si>
  <si>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</si>
  <si>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</si>
  <si>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</si>
  <si>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</si>
  <si>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</si>
  <si>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</si>
  <si>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</si>
  <si>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</si>
  <si>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</si>
  <si>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</si>
  <si>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</si>
  <si>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</si>
  <si>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</si>
  <si>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</si>
  <si>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</si>
  <si>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</si>
  <si>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</si>
  <si>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</si>
  <si>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</si>
  <si>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</si>
  <si>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</si>
  <si>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</si>
  <si>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</si>
  <si>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</si>
  <si>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</si>
  <si>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</si>
  <si>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</si>
  <si>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</si>
  <si>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</si>
  <si>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</si>
  <si>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</si>
  <si>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</si>
  <si>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</si>
  <si>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</si>
  <si>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</si>
  <si>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</si>
  <si>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</si>
  <si>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</si>
  <si>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</si>
  <si>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</si>
  <si>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</si>
  <si>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</si>
  <si>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</si>
  <si>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</si>
  <si>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</si>
  <si>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</si>
  <si>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</si>
  <si>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</si>
  <si>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</si>
  <si>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</si>
  <si>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</si>
  <si>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</si>
  <si>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</si>
  <si>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</si>
  <si>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</si>
  <si>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</si>
  <si>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</si>
  <si>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</si>
  <si>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</si>
  <si>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</si>
  <si>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</si>
  <si>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</si>
  <si>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</si>
  <si>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</si>
  <si>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</si>
  <si>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</si>
  <si>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</si>
  <si>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</si>
  <si>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</si>
  <si>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</si>
  <si>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</si>
  <si>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</si>
  <si>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</si>
  <si>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</si>
  <si>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</si>
  <si>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</si>
  <si>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</si>
  <si>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</si>
  <si>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</si>
  <si>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</si>
  <si>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</si>
  <si>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</si>
  <si>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</si>
  <si>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</si>
  <si>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</si>
  <si>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</si>
  <si>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</si>
  <si>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</si>
  <si>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</si>
  <si>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</si>
  <si>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</si>
  <si>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</si>
  <si>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</si>
  <si>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</si>
  <si>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</si>
  <si>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</si>
  <si>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</si>
  <si>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</si>
  <si>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</si>
  <si>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</si>
  <si>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</si>
  <si>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</si>
  <si>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</si>
  <si>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</si>
  <si>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</si>
  <si>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</si>
  <si>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</si>
  <si>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</si>
  <si>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</si>
  <si>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</si>
  <si>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</si>
  <si>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</si>
  <si>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</si>
  <si>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</si>
  <si>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</si>
  <si>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</si>
  <si>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</si>
  <si>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</si>
  <si>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</si>
  <si>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</si>
  <si>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</si>
  <si>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</si>
  <si>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</si>
  <si>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</si>
  <si>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</si>
  <si>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</si>
  <si>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</si>
  <si>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</si>
  <si>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</si>
  <si>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</si>
  <si>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</si>
  <si>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</si>
  <si>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</si>
  <si>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</si>
  <si>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</si>
  <si>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</si>
  <si>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</si>
  <si>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</si>
  <si>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</si>
  <si>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</si>
  <si>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</si>
  <si>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</si>
  <si>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</si>
  <si>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</si>
  <si>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</si>
  <si>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</si>
  <si>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</si>
  <si>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</si>
  <si>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</si>
  <si>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</si>
  <si>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</si>
  <si>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</si>
  <si>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</si>
  <si>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</si>
  <si>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</si>
  <si>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</si>
  <si>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</si>
  <si>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</si>
  <si>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</si>
  <si>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</si>
  <si>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</si>
  <si>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</si>
  <si>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</si>
  <si>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</si>
  <si>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</si>
  <si>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</si>
  <si>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</si>
  <si>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</si>
  <si>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</si>
  <si>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</si>
  <si>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</si>
  <si>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</si>
  <si>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</si>
  <si>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</si>
  <si>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</si>
  <si>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</si>
  <si>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</si>
  <si>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</si>
  <si>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</si>
  <si>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</si>
  <si>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</si>
  <si>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</si>
  <si>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</si>
  <si>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</si>
  <si>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</si>
  <si>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</si>
  <si>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</si>
  <si>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</si>
  <si>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</si>
  <si>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</si>
  <si>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</si>
  <si>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</si>
  <si>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</si>
  <si>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</si>
  <si>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</si>
  <si>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</si>
  <si>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</si>
  <si>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</si>
  <si>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</si>
  <si>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</si>
  <si>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</si>
  <si>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</si>
  <si>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</si>
  <si>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</si>
  <si>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</si>
  <si>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</si>
  <si>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</si>
  <si>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</si>
  <si>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</si>
  <si>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</si>
  <si>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</si>
  <si>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</si>
  <si>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</si>
  <si>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</si>
  <si>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</si>
  <si>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</si>
  <si>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</si>
  <si>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</si>
  <si>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</si>
  <si>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</si>
  <si>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</si>
  <si>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</si>
  <si>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</si>
  <si>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</si>
  <si>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</si>
  <si>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</si>
  <si>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</si>
  <si>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</si>
  <si>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</si>
  <si>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</si>
  <si>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</si>
  <si>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</si>
  <si>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</si>
  <si>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</si>
  <si>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</si>
  <si>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</si>
  <si>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</si>
  <si>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</si>
  <si>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</si>
  <si>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</si>
  <si>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</si>
  <si>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</si>
  <si>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</si>
  <si>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</si>
  <si>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</si>
  <si>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</si>
  <si>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</si>
  <si>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</si>
  <si>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</si>
  <si>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</si>
  <si>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</si>
  <si>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</si>
  <si>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</si>
  <si>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</si>
  <si>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</si>
  <si>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</si>
  <si>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</si>
  <si>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</si>
  <si>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</si>
  <si>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</si>
  <si>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</si>
  <si>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</si>
  <si>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</si>
  <si>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</si>
  <si>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</si>
  <si>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</si>
  <si>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</si>
  <si>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</si>
  <si>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</si>
  <si>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</si>
  <si>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</si>
  <si>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</si>
  <si>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</si>
  <si>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</si>
  <si>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</si>
  <si>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</si>
  <si>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</si>
  <si>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</si>
  <si>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</si>
  <si>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</si>
  <si>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</si>
  <si>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</si>
  <si>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</si>
  <si>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</si>
  <si>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</si>
  <si>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</si>
  <si>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</si>
  <si>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</si>
  <si>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</si>
  <si>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</si>
  <si>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</si>
  <si>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</si>
  <si>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</si>
  <si>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</si>
  <si>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</si>
  <si>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</si>
  <si>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</si>
  <si>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</si>
  <si>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</si>
  <si>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</si>
  <si>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</si>
  <si>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</si>
  <si>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</si>
  <si>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</si>
  <si>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</si>
  <si>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</si>
  <si>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</si>
  <si>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</si>
  <si>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</si>
  <si>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</si>
  <si>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</si>
  <si>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</si>
  <si>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</si>
  <si>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</si>
  <si>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</si>
  <si>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</si>
  <si>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</si>
  <si>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</si>
  <si>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</si>
  <si>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</si>
  <si>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</si>
  <si>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</si>
  <si>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</si>
  <si>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</si>
  <si>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</si>
  <si>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</si>
  <si>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</si>
  <si>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</si>
  <si>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</si>
  <si>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</si>
  <si>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</si>
  <si>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</si>
  <si>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</si>
  <si>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</si>
  <si>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</si>
  <si>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</si>
  <si>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</si>
  <si>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</si>
  <si>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</si>
  <si>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</si>
  <si>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</si>
  <si>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</si>
  <si>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</si>
  <si>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</si>
  <si>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</si>
  <si>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</si>
  <si>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</si>
  <si>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</si>
  <si>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</si>
  <si>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</si>
  <si>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</si>
  <si>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</si>
  <si>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</si>
  <si>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</si>
  <si>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</si>
  <si>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</si>
  <si>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</si>
  <si>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</si>
  <si>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</si>
  <si>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</si>
  <si>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</si>
  <si>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</si>
  <si>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</si>
  <si>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</si>
  <si>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</si>
  <si>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</si>
  <si>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</si>
  <si>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</si>
  <si>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</si>
  <si>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</si>
  <si>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</si>
  <si>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</si>
  <si>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</si>
  <si>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</si>
  <si>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</si>
  <si>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</si>
  <si>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</si>
  <si>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</si>
  <si>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</si>
  <si>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</si>
  <si>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</si>
  <si>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</si>
  <si>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</si>
  <si>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</si>
  <si>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</si>
  <si>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</si>
  <si>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</si>
  <si>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</si>
  <si>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</si>
  <si>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</si>
  <si>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</si>
  <si>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</si>
  <si>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</si>
  <si>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</si>
  <si>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</si>
  <si>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</si>
  <si>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</si>
  <si>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</si>
  <si>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</si>
  <si>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</si>
  <si>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</si>
  <si>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</si>
  <si>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</si>
  <si>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</si>
  <si>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</si>
  <si>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</si>
  <si>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</si>
  <si>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</si>
  <si>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</si>
  <si>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</si>
  <si>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</si>
  <si>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</si>
  <si>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</si>
  <si>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</si>
  <si>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</si>
  <si>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</si>
  <si>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</si>
  <si>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</si>
  <si>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</si>
  <si>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</si>
  <si>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</si>
  <si>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</si>
  <si>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</si>
  <si>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</si>
  <si>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</si>
  <si>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</si>
  <si>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</si>
  <si>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</si>
  <si>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</si>
  <si>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</si>
  <si>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</si>
  <si>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</si>
  <si>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</si>
  <si>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</si>
  <si>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</si>
  <si>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</si>
  <si>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</si>
  <si>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</si>
  <si>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</si>
  <si>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</si>
  <si>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</si>
  <si>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</si>
  <si>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</si>
  <si>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</si>
  <si>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</si>
  <si>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</si>
  <si>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</si>
  <si>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</si>
  <si>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</si>
  <si>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</si>
  <si>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</si>
  <si>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</si>
  <si>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</si>
  <si>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</si>
  <si>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</si>
  <si>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</si>
  <si>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</si>
  <si>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</si>
  <si>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</si>
  <si>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</si>
  <si>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</si>
  <si>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</si>
  <si>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</si>
  <si>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</si>
  <si>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</si>
  <si>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</si>
  <si>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</si>
  <si>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</si>
  <si>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</si>
  <si>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</si>
  <si>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</si>
  <si>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</si>
  <si>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</si>
  <si>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</si>
  <si>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</si>
  <si>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</si>
  <si>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</si>
  <si>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</si>
  <si>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</si>
  <si>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</si>
  <si>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</si>
  <si>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</si>
  <si>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</si>
  <si>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</si>
  <si>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</si>
  <si>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</si>
  <si>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</si>
  <si>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</si>
  <si>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</si>
  <si>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</si>
  <si>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</si>
  <si>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</si>
  <si>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</si>
  <si>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</si>
  <si>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</si>
  <si>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</si>
  <si>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</si>
  <si>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</si>
  <si>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</si>
  <si>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</si>
  <si>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</si>
  <si>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</si>
  <si>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</si>
  <si>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</si>
  <si>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</si>
  <si>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</si>
  <si>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</si>
  <si>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</si>
  <si>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</si>
  <si>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</si>
  <si>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</si>
  <si>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</si>
  <si>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</si>
  <si>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</si>
  <si>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</si>
  <si>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</si>
  <si>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</si>
  <si>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</si>
  <si>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</si>
  <si>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</si>
  <si>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</si>
  <si>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</si>
  <si>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</si>
  <si>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</si>
  <si>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</si>
  <si>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</si>
  <si>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</si>
  <si>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</si>
  <si>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</si>
  <si>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</si>
  <si>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</si>
  <si>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</si>
  <si>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</si>
  <si>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</si>
  <si>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</si>
  <si>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</si>
  <si>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</si>
  <si>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</si>
  <si>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</si>
  <si>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</si>
  <si>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</si>
  <si>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</si>
  <si>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</si>
  <si>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</si>
  <si>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</si>
  <si>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</si>
  <si>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</si>
  <si>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</si>
  <si>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</si>
  <si>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</si>
  <si>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</si>
  <si>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</si>
  <si>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</si>
  <si>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</si>
  <si>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</si>
  <si>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</si>
  <si>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</si>
  <si>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</si>
  <si>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</si>
  <si>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</si>
  <si>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</si>
  <si>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</si>
  <si>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</si>
  <si>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</si>
  <si>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</si>
  <si>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</si>
  <si>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</si>
  <si>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</si>
  <si>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</si>
  <si>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</si>
  <si>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</si>
  <si>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</si>
  <si>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</si>
  <si>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</si>
  <si>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</si>
  <si>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</si>
  <si>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</si>
  <si>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</si>
  <si>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</si>
  <si>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</si>
  <si>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</si>
  <si>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</si>
  <si>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</si>
  <si>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</si>
  <si>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</si>
  <si>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</si>
  <si>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</si>
  <si>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</si>
  <si>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</si>
  <si>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</si>
  <si>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</si>
  <si>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</si>
  <si>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</si>
  <si>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</si>
  <si>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</si>
  <si>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</si>
  <si>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</si>
  <si>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</si>
  <si>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</si>
  <si>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</si>
  <si>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</si>
  <si>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</si>
  <si>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</si>
  <si>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</si>
  <si>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</si>
  <si>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</si>
  <si>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</si>
  <si>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</si>
  <si>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</si>
  <si>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</si>
  <si>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</si>
  <si>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</si>
  <si>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</si>
  <si>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</si>
  <si>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</si>
  <si>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</si>
  <si>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</si>
  <si>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</si>
  <si>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</si>
  <si>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</si>
  <si>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</si>
  <si>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</si>
  <si>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</si>
  <si>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</si>
  <si>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</si>
  <si>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</si>
  <si>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</si>
  <si>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</si>
  <si>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</si>
  <si>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</si>
  <si>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</si>
  <si>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</si>
  <si>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</si>
  <si>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</si>
  <si>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</si>
  <si>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</si>
  <si>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</si>
  <si>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</si>
  <si>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</si>
  <si>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</si>
  <si>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</si>
  <si>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</si>
  <si>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</si>
  <si>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</si>
  <si>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</si>
  <si>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</si>
  <si>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</si>
  <si>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</si>
  <si>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</si>
  <si>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</si>
  <si>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</si>
  <si>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</si>
  <si>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</si>
  <si>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</si>
  <si>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</si>
  <si>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</si>
  <si>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</si>
  <si>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</si>
  <si>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</si>
  <si>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</si>
  <si>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</si>
  <si>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</si>
  <si>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</si>
  <si>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</si>
  <si>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</si>
  <si>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</si>
  <si>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</si>
  <si>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</si>
  <si>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</si>
  <si>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</si>
  <si>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</si>
  <si>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</si>
  <si>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</si>
  <si>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</si>
  <si>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</si>
  <si>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</si>
  <si>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</si>
  <si>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</si>
  <si>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</si>
  <si>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</si>
  <si>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</si>
  <si>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</si>
  <si>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</si>
  <si>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</si>
  <si>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</si>
  <si>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</si>
  <si>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</si>
  <si>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</si>
  <si>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</si>
  <si>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</si>
  <si>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</si>
  <si>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</si>
  <si>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</si>
  <si>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</si>
  <si>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</si>
  <si>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</si>
  <si>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</si>
  <si>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</si>
  <si>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</si>
  <si>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</si>
  <si>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</si>
  <si>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</si>
  <si>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</si>
  <si>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</si>
  <si>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</si>
  <si>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</si>
  <si>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</si>
  <si>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</si>
  <si>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</si>
  <si>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</si>
  <si>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</si>
  <si>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</si>
  <si>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</si>
  <si>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</si>
  <si>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</si>
  <si>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</si>
  <si>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</si>
  <si>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</si>
  <si>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</si>
  <si>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</si>
  <si>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</si>
  <si>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</si>
  <si>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</si>
  <si>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</si>
  <si>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</si>
  <si>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</si>
  <si>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</si>
  <si>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</si>
  <si>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</si>
  <si>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</si>
  <si>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</si>
  <si>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</si>
  <si>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</si>
  <si>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</si>
  <si>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</si>
  <si>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</si>
  <si>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</si>
  <si>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</si>
  <si>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</si>
  <si>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</si>
  <si>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</si>
  <si>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</si>
  <si>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</si>
  <si>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</si>
  <si>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</si>
  <si>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</si>
  <si>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</si>
  <si>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</si>
  <si>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</si>
  <si>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</si>
  <si>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</si>
  <si>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</si>
  <si>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</si>
  <si>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</si>
  <si>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</si>
  <si>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</si>
  <si>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</si>
  <si>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</si>
  <si>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</si>
  <si>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</si>
  <si>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</si>
  <si>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</si>
  <si>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</si>
  <si>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</si>
  <si>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</si>
  <si>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</si>
  <si>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</si>
  <si>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</si>
  <si>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</si>
  <si>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</si>
  <si>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</si>
  <si>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</si>
  <si>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</si>
  <si>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</si>
  <si>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</si>
  <si>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</si>
  <si>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</si>
  <si>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</si>
  <si>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</si>
  <si>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</si>
  <si>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</si>
  <si>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</si>
  <si>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</si>
  <si>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</si>
  <si>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</si>
  <si>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</si>
  <si>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</si>
  <si>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</si>
  <si>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</si>
  <si>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</si>
  <si>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</si>
  <si>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</si>
  <si>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</si>
  <si>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</si>
  <si>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</si>
  <si>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</si>
  <si>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</si>
  <si>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</si>
  <si>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</si>
  <si>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</si>
  <si>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</si>
  <si>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</si>
  <si>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</si>
  <si>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</si>
  <si>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</si>
  <si>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</si>
  <si>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</si>
  <si>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</si>
  <si>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</si>
  <si>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</si>
  <si>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</si>
  <si>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</si>
  <si>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</si>
  <si>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</si>
  <si>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</si>
  <si>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</si>
  <si>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</si>
  <si>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</si>
  <si>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</si>
  <si>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</si>
  <si>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</si>
  <si>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</si>
  <si>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</si>
  <si>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</si>
  <si>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</si>
  <si>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</si>
  <si>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</si>
  <si>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</si>
  <si>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</si>
  <si>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</si>
  <si>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</si>
  <si>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</si>
  <si>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</si>
  <si>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</si>
  <si>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</si>
  <si>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</si>
  <si>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</si>
  <si>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</si>
  <si>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</si>
  <si>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</si>
  <si>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</si>
  <si>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</si>
  <si>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</si>
  <si>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</si>
  <si>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</si>
  <si>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</si>
  <si>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</si>
  <si>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</si>
  <si>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</si>
  <si>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</si>
  <si>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</si>
  <si>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</si>
  <si>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</si>
  <si>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</si>
  <si>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</si>
  <si>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</si>
  <si>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</si>
  <si>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</si>
  <si>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</si>
  <si>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</si>
  <si>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</si>
  <si>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</si>
  <si>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</si>
  <si>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</si>
  <si>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</si>
  <si>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</si>
  <si>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</si>
  <si>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</si>
  <si>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</si>
  <si>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</si>
  <si>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</si>
  <si>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</si>
  <si>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</si>
  <si>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</si>
  <si>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</si>
  <si>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</si>
  <si>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</si>
  <si>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</si>
  <si>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</si>
  <si>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</si>
  <si>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</si>
  <si>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</si>
  <si>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</si>
  <si>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</si>
  <si>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</si>
  <si>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</si>
  <si>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</si>
  <si>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</si>
  <si>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</si>
  <si>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</si>
  <si>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</si>
  <si>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</si>
  <si>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</si>
  <si>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</si>
  <si>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</si>
  <si>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</si>
  <si>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</si>
  <si>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</si>
  <si>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</si>
  <si>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</si>
  <si>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</si>
  <si>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</si>
  <si>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</si>
  <si>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</si>
  <si>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</si>
  <si>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</si>
  <si>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</si>
  <si>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</si>
  <si>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</si>
  <si>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</si>
  <si>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</si>
  <si>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</si>
  <si>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</si>
  <si>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</si>
  <si>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</si>
  <si>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</si>
  <si>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</si>
  <si>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</si>
  <si>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</si>
  <si>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</si>
  <si>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</si>
  <si>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</si>
  <si>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</si>
  <si>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</si>
  <si>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</si>
  <si>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</si>
  <si>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</si>
  <si>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</si>
  <si>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</si>
  <si>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</si>
  <si>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</si>
  <si>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</si>
  <si>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</si>
  <si>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</si>
  <si>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</si>
  <si>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</si>
  <si>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</si>
  <si>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</si>
  <si>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</si>
  <si>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</si>
  <si>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</si>
  <si>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</si>
  <si>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</si>
  <si>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</si>
  <si>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</si>
  <si>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</si>
  <si>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</si>
  <si>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</si>
  <si>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</si>
  <si>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</si>
  <si>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</si>
  <si>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</si>
  <si>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</si>
  <si>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</si>
  <si>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</si>
  <si>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</si>
  <si>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</si>
  <si>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</si>
  <si>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</si>
  <si>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</si>
  <si>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</si>
  <si>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</si>
  <si>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</si>
  <si>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</si>
  <si>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</si>
  <si>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</si>
  <si>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</si>
  <si>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</si>
  <si>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</si>
  <si>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</si>
  <si>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</si>
  <si>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</si>
  <si>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</si>
  <si>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</si>
  <si>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</si>
  <si>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</si>
  <si>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</si>
  <si>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</si>
  <si>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</si>
  <si>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</si>
  <si>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</si>
  <si>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</si>
  <si>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</si>
  <si>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</si>
  <si>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</si>
  <si>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</si>
  <si>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</si>
  <si>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</si>
  <si>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</si>
  <si>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</si>
  <si>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</si>
  <si>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</si>
  <si>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</si>
  <si>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</si>
  <si>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</si>
  <si>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</si>
  <si>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</si>
  <si>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</si>
  <si>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</si>
  <si>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</si>
  <si>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</si>
  <si>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</si>
  <si>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</si>
  <si>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</si>
  <si>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</si>
  <si>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</si>
  <si>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</si>
  <si>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</si>
  <si>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</si>
  <si>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</si>
  <si>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</si>
  <si>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</si>
  <si>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</si>
  <si>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</si>
  <si>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</si>
  <si>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</si>
  <si>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</si>
  <si>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</si>
  <si>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</si>
  <si>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</si>
  <si>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</si>
  <si>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</si>
  <si>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</si>
  <si>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</si>
  <si>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</si>
  <si>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</si>
  <si>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</si>
  <si>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</si>
  <si>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</si>
  <si>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</si>
  <si>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</si>
  <si>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</si>
  <si>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</si>
  <si>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</si>
  <si>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</si>
  <si>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</si>
  <si>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</si>
  <si>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</si>
  <si>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</si>
  <si>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</si>
  <si>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</si>
  <si>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</si>
  <si>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</si>
  <si>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</si>
  <si>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</si>
  <si>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</si>
  <si>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</si>
  <si>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</si>
  <si>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</si>
  <si>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</si>
  <si>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</si>
  <si>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</si>
  <si>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</si>
  <si>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</si>
  <si>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</si>
  <si>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</si>
  <si>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</si>
  <si>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</si>
  <si>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</si>
  <si>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</si>
  <si>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</si>
  <si>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</si>
  <si>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</si>
  <si>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</si>
  <si>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</si>
  <si>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</si>
  <si>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</si>
  <si>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</si>
  <si>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</si>
  <si>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</si>
  <si>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</si>
  <si>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</si>
  <si>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</si>
  <si>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</si>
  <si>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</si>
  <si>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</si>
  <si>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</si>
  <si>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</si>
  <si>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</si>
  <si>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</si>
  <si>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</si>
  <si>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</si>
  <si>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</si>
  <si>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</si>
  <si>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</si>
  <si>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</si>
  <si>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</si>
  <si>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</si>
  <si>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>Goal</t>
  </si>
  <si>
    <t>Pledged</t>
  </si>
  <si>
    <t>Average donation</t>
  </si>
  <si>
    <t>#Backers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</si>
  <si>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</si>
  <si>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</si>
  <si>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</si>
  <si>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</si>
  <si>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</si>
  <si>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</si>
  <si>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</si>
  <si>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Estándar Deviation of Goal</t>
  </si>
  <si>
    <t>Upper Quartile of Goal</t>
  </si>
  <si>
    <t>Lower Quartile of Goal</t>
  </si>
  <si>
    <t>IQR of Goal</t>
  </si>
  <si>
    <t>Estándar Deviation of Pledged</t>
  </si>
  <si>
    <t>Upper Quartile of Pledged</t>
  </si>
  <si>
    <t>Lower Quartile of Pledged</t>
  </si>
  <si>
    <t>IQR of Pledged</t>
  </si>
  <si>
    <t>Photobooks</t>
  </si>
  <si>
    <t>Musical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</si>
</sst>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0" fillId="0" borderId="0" xfId="0" applyNumberFormat="1" applyAlignment="1">
      <alignment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4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19-4360-BA2D-089A59A9E3C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19-4360-BA2D-089A59A9E3C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A19-4360-BA2D-089A59A9E3C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A19-4360-BA2D-089A59A9E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4793311"/>
        <c:axId val="2004792063"/>
      </c:barChart>
      <c:catAx>
        <c:axId val="200479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04792063"/>
        <c:crosses val="autoZero"/>
        <c:auto val="1"/>
        <c:lblAlgn val="ctr"/>
        <c:lblOffset val="100"/>
        <c:noMultiLvlLbl val="0"/>
      </c:catAx>
      <c:valAx>
        <c:axId val="200479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0479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79-4026-80DC-C8A20E07276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79-4026-80DC-C8A20E07276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79-4026-80DC-C8A20E072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4542959"/>
        <c:axId val="274543375"/>
      </c:barChart>
      <c:catAx>
        <c:axId val="27454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74543375"/>
        <c:crosses val="autoZero"/>
        <c:auto val="1"/>
        <c:lblAlgn val="ctr"/>
        <c:lblOffset val="100"/>
        <c:noMultiLvlLbl val="0"/>
      </c:catAx>
      <c:valAx>
        <c:axId val="2745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7454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33-49C0-B341-48ED360DBFE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33-49C0-B341-48ED360DBFE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33-49C0-B341-48ED360DBFE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33-49C0-B341-48ED360DB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730431"/>
        <c:axId val="1979725855"/>
      </c:lineChart>
      <c:catAx>
        <c:axId val="197973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9725855"/>
        <c:crosses val="autoZero"/>
        <c:auto val="1"/>
        <c:lblAlgn val="ctr"/>
        <c:lblOffset val="100"/>
        <c:noMultiLvlLbl val="0"/>
      </c:catAx>
      <c:valAx>
        <c:axId val="197972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973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6C518D3-6DF4-4BD7-95BD-65A3032A978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DA8835C-1E6B-47B9-8666-AE348A540DA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89DF57-09F9-4DDC-A76E-43C0216938AB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8872D2-F13F-4183-8799-698358D11F0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2886598-FF5D-4210-B8A4-B0AF7EF9BC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4587" cy="607710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0</xdr:row>
      <xdr:rowOff>133350</xdr:rowOff>
    </xdr:from>
    <xdr:to>
      <xdr:col>24</xdr:col>
      <xdr:colOff>142874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7E10D-4565-4570-B6BD-FF6188E8B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180975</xdr:rowOff>
    </xdr:from>
    <xdr:to>
      <xdr:col>23</xdr:col>
      <xdr:colOff>57150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8BE82-784D-4806-A0D6-C672C1054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5</xdr:row>
      <xdr:rowOff>142875</xdr:rowOff>
    </xdr:from>
    <xdr:to>
      <xdr:col>23</xdr:col>
      <xdr:colOff>123824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9D2373-2E4E-486B-BE7E-E89362A1E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nesto de Jesús Mora Téllez" refreshedDate="44457.787560648147" createdVersion="7" refreshedVersion="7" minRefreshableVersion="3" recordCount="4114" xr:uid="{4F029F4E-A3F5-405C-8D12-A3290A3BFAA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nesto de Jesús Mora Téllez" refreshedDate="44457.787611805557" createdVersion="7" refreshedVersion="7" minRefreshableVersion="3" recordCount="4114" xr:uid="{25AFD93C-11D7-4346-A8B3-2EFC5323EF1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19B9FC-1453-40DE-8C2A-43BF4378FBC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0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8C251-A219-427C-8248-302FA8C4EC4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CA34A-658A-4173-AE48-DAD14AF7C4A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R1" sqref="R1"/>
    </sheetView>
  </sheetViews>
  <sheetFormatPr defaultColWidth="8.85546875" defaultRowHeight="15" x14ac:dyDescent="0.25"/>
  <cols>
    <col min="2" max="2" width="38.42578125" style="15" customWidth="1"/>
    <col min="3" max="3" width="40.28515625" style="3" customWidth="1"/>
    <col min="4" max="4" width="16.85546875" style="14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20.28515625" bestFit="1" customWidth="1"/>
    <col min="18" max="18" width="16.85546875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(((J2/60)/60/24)+DATE(1970,1,1))</f>
        <v>42177.007071759261</v>
      </c>
      <c r="T2" s="16">
        <f>(((I2/60)/60/24)+DATE(1970,1,1))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(((J3/60)/60/24)+DATE(1970,1,1))</f>
        <v>42766.600497685184</v>
      </c>
      <c r="T3" s="16">
        <f t="shared" ref="T3:T66" si="3">(((I3/60)/60/24)+DATE(1970,1,1))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(((J67/60)/60/24)+DATE(1970,1,1))</f>
        <v>41835.821226851855</v>
      </c>
      <c r="T67" s="16">
        <f t="shared" ref="T67:T130" si="7">(((I67/60)/60/24)+DATE(1970,1,1))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(((J131/60)/60/24)+DATE(1970,1,1))</f>
        <v>41882.937303240738</v>
      </c>
      <c r="T131" s="16">
        <f t="shared" ref="T131:T194" si="11">(((I131/60)/60/24)+DATE(1970,1,1))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(((J195/60)/60/24)+DATE(1970,1,1))</f>
        <v>41911.934791666667</v>
      </c>
      <c r="T195" s="16">
        <f t="shared" ref="T195:T258" si="15">(((I195/60)/60/24)+DATE(1970,1,1))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(((J259/60)/60/24)+DATE(1970,1,1))</f>
        <v>42479.626875000002</v>
      </c>
      <c r="T259" s="16">
        <f t="shared" ref="T259:T322" si="19">(((I259/60)/60/24)+DATE(1970,1,1))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(((J323/60)/60/24)+DATE(1970,1,1))</f>
        <v>42647.446597222224</v>
      </c>
      <c r="T323" s="16">
        <f t="shared" ref="T323:T386" si="23">(((I323/60)/60/24)+DATE(1970,1,1))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(((J387/60)/60/24)+DATE(1970,1,1))</f>
        <v>41934.584502314814</v>
      </c>
      <c r="T387" s="16">
        <f t="shared" ref="T387:T450" si="27">(((I387/60)/60/24)+DATE(1970,1,1))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(((J451/60)/60/24)+DATE(1970,1,1))</f>
        <v>41534.568113425928</v>
      </c>
      <c r="T451" s="16">
        <f t="shared" ref="T451:T514" si="31">(((I451/60)/60/24)+DATE(1970,1,1))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(((J515/60)/60/24)+DATE(1970,1,1))</f>
        <v>42552.653993055559</v>
      </c>
      <c r="T515" s="16">
        <f t="shared" ref="T515:T578" si="35">(((I515/60)/60/24)+DATE(1970,1,1))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(((J579/60)/60/24)+DATE(1970,1,1))</f>
        <v>42450.589143518519</v>
      </c>
      <c r="T579" s="16">
        <f t="shared" ref="T579:T642" si="39">(((I579/60)/60/24)+DATE(1970,1,1))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(((J643/60)/60/24)+DATE(1970,1,1))</f>
        <v>42199.57</v>
      </c>
      <c r="T643" s="16">
        <f t="shared" ref="T643:T706" si="43">(((I643/60)/60/24)+DATE(1970,1,1))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(((J707/60)/60/24)+DATE(1970,1,1))</f>
        <v>42726.491643518515</v>
      </c>
      <c r="T707" s="16">
        <f t="shared" ref="T707:T770" si="47">(((I707/60)/60/24)+DATE(1970,1,1))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(((J771/60)/60/24)+DATE(1970,1,1))</f>
        <v>41604.996458333335</v>
      </c>
      <c r="T771" s="16">
        <f t="shared" ref="T771:T834" si="51">(((I771/60)/60/24)+DATE(1970,1,1))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(((J835/60)/60/24)+DATE(1970,1,1))</f>
        <v>41718.878182870372</v>
      </c>
      <c r="T835" s="16">
        <f t="shared" ref="T835:T898" si="55">(((I835/60)/60/24)+DATE(1970,1,1))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(((J899/60)/60/24)+DATE(1970,1,1))</f>
        <v>41211.688750000001</v>
      </c>
      <c r="T899" s="16">
        <f t="shared" ref="T899:T962" si="59">(((I899/60)/60/24)+DATE(1970,1,1))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(((J963/60)/60/24)+DATE(1970,1,1))</f>
        <v>42740.693692129629</v>
      </c>
      <c r="T963" s="16">
        <f t="shared" ref="T963:T1026" si="63">(((I963/60)/60/24)+DATE(1970,1,1))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(((J1027/60)/60/24)+DATE(1970,1,1))</f>
        <v>42049.833761574075</v>
      </c>
      <c r="T1027" s="16">
        <f t="shared" ref="T1027:T1090" si="67">(((I1027/60)/60/24)+DATE(1970,1,1))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(((J1091/60)/60/24)+DATE(1970,1,1))</f>
        <v>42151.189525462964</v>
      </c>
      <c r="T1091" s="16">
        <f t="shared" ref="T1091:T1154" si="71">(((I1091/60)/60/24)+DATE(1970,1,1))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(((J1155/60)/60/24)+DATE(1970,1,1))</f>
        <v>42143.714178240742</v>
      </c>
      <c r="T1155" s="16">
        <f t="shared" ref="T1155:T1218" si="75">(((I1155/60)/60/24)+DATE(1970,1,1))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(((J1219/60)/60/24)+DATE(1970,1,1))</f>
        <v>42535.809490740736</v>
      </c>
      <c r="T1219" s="16">
        <f t="shared" ref="T1219:T1282" si="79">(((I1219/60)/60/24)+DATE(1970,1,1))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(((J1283/60)/60/24)+DATE(1970,1,1))</f>
        <v>41463.743472222224</v>
      </c>
      <c r="T1283" s="16">
        <f t="shared" ref="T1283:T1346" si="83">(((I1283/60)/60/24)+DATE(1970,1,1))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(((J1347/60)/60/24)+DATE(1970,1,1))</f>
        <v>41799.814340277779</v>
      </c>
      <c r="T1347" s="16">
        <f t="shared" ref="T1347:T1410" si="87">(((I1347/60)/60/24)+DATE(1970,1,1))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(((J1411/60)/60/24)+DATE(1970,1,1))</f>
        <v>41945.133506944447</v>
      </c>
      <c r="T1411" s="16">
        <f t="shared" ref="T1411:T1474" si="91">(((I1411/60)/60/24)+DATE(1970,1,1))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(((J1475/60)/60/24)+DATE(1970,1,1))</f>
        <v>40939.979618055557</v>
      </c>
      <c r="T1475" s="16">
        <f t="shared" ref="T1475:T1538" si="95">(((I1475/60)/60/24)+DATE(1970,1,1))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(((J1539/60)/60/24)+DATE(1970,1,1))</f>
        <v>42552.315127314811</v>
      </c>
      <c r="T1539" s="16">
        <f t="shared" ref="T1539:T1602" si="99">(((I1539/60)/60/24)+DATE(1970,1,1))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(((J1603/60)/60/24)+DATE(1970,1,1))</f>
        <v>40638.092974537038</v>
      </c>
      <c r="T1603" s="16">
        <f t="shared" ref="T1603:T1666" si="103">(((I1603/60)/60/24)+DATE(1970,1,1))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(((J1667/60)/60/24)+DATE(1970,1,1))</f>
        <v>40564.649456018517</v>
      </c>
      <c r="T1667" s="16">
        <f t="shared" ref="T1667:T1730" si="107">(((I1667/60)/60/24)+DATE(1970,1,1))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(((J1731/60)/60/24)+DATE(1970,1,1))</f>
        <v>42471.052152777775</v>
      </c>
      <c r="T1731" s="16">
        <f t="shared" ref="T1731:T1794" si="111">(((I1731/60)/60/24)+DATE(1970,1,1))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(((J1795/60)/60/24)+DATE(1970,1,1))</f>
        <v>41940.89166666667</v>
      </c>
      <c r="T1795" s="16">
        <f t="shared" ref="T1795:T1858" si="115">(((I1795/60)/60/24)+DATE(1970,1,1))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(((J1859/60)/60/24)+DATE(1970,1,1))</f>
        <v>41864.76866898148</v>
      </c>
      <c r="T1859" s="16">
        <f t="shared" ref="T1859:T1922" si="119">(((I1859/60)/60/24)+DATE(1970,1,1))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(((J1923/60)/60/24)+DATE(1970,1,1))</f>
        <v>41074.221562500003</v>
      </c>
      <c r="T1923" s="16">
        <f t="shared" ref="T1923:T1986" si="123">(((I1923/60)/60/24)+DATE(1970,1,1))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(((J1987/60)/60/24)+DATE(1970,1,1))</f>
        <v>42555.698738425926</v>
      </c>
      <c r="T1987" s="16">
        <f t="shared" ref="T1987:T2050" si="127">(((I1987/60)/60/24)+DATE(1970,1,1))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(((J2051/60)/60/24)+DATE(1970,1,1))</f>
        <v>41575.527349537035</v>
      </c>
      <c r="T2051" s="16">
        <f t="shared" ref="T2051:T2114" si="131">(((I2051/60)/60/24)+DATE(1970,1,1))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(((J2115/60)/60/24)+DATE(1970,1,1))</f>
        <v>41870.86546296296</v>
      </c>
      <c r="T2115" s="16">
        <f t="shared" ref="T2115:T2178" si="135">(((I2115/60)/60/24)+DATE(1970,1,1))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(((J2179/60)/60/24)+DATE(1970,1,1))</f>
        <v>42502.250775462962</v>
      </c>
      <c r="T2179" s="16">
        <f t="shared" ref="T2179:T2242" si="139">(((I2179/60)/60/24)+DATE(1970,1,1))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(((J2243/60)/60/24)+DATE(1970,1,1))</f>
        <v>42766.827546296292</v>
      </c>
      <c r="T2243" s="16">
        <f t="shared" ref="T2243:T2306" si="143">(((I2243/60)/60/24)+DATE(1970,1,1))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(((J2307/60)/60/24)+DATE(1970,1,1))</f>
        <v>41834.695277777777</v>
      </c>
      <c r="T2307" s="16">
        <f t="shared" ref="T2307:T2370" si="147">(((I2307/60)/60/24)+DATE(1970,1,1))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(((J2371/60)/60/24)+DATE(1970,1,1))</f>
        <v>42380.812627314815</v>
      </c>
      <c r="T2371" s="16">
        <f t="shared" ref="T2371:T2434" si="151">(((I2371/60)/60/24)+DATE(1970,1,1))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(((J2435/60)/60/24)+DATE(1970,1,1))</f>
        <v>42397.89980324074</v>
      </c>
      <c r="T2435" s="16">
        <f t="shared" ref="T2435:T2498" si="155">(((I2435/60)/60/24)+DATE(1970,1,1))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(((J2499/60)/60/24)+DATE(1970,1,1))</f>
        <v>40730.878912037035</v>
      </c>
      <c r="T2499" s="16">
        <f t="shared" ref="T2499:T2562" si="159">(((I2499/60)/60/24)+DATE(1970,1,1))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(((J2563/60)/60/24)+DATE(1970,1,1))</f>
        <v>42260.528807870374</v>
      </c>
      <c r="T2563" s="16">
        <f t="shared" ref="T2563:T2626" si="163">(((I2563/60)/60/24)+DATE(1970,1,1))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(((J2627/60)/60/24)+DATE(1970,1,1))</f>
        <v>42658.810277777782</v>
      </c>
      <c r="T2627" s="16">
        <f t="shared" ref="T2627:T2690" si="167">(((I2627/60)/60/24)+DATE(1970,1,1))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(((J2691/60)/60/24)+DATE(1970,1,1))</f>
        <v>42551.961689814809</v>
      </c>
      <c r="T2691" s="16">
        <f t="shared" ref="T2691:T2754" si="171">(((I2691/60)/60/24)+DATE(1970,1,1))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(((J2755/60)/60/24)+DATE(1970,1,1))</f>
        <v>41117.900729166664</v>
      </c>
      <c r="T2755" s="16">
        <f t="shared" ref="T2755:T2818" si="175">(((I2755/60)/60/24)+DATE(1970,1,1))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(((J2819/60)/60/24)+DATE(1970,1,1))</f>
        <v>42023.634976851856</v>
      </c>
      <c r="T2819" s="16">
        <f t="shared" ref="T2819:T2882" si="179">(((I2819/60)/60/24)+DATE(1970,1,1))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(((J2883/60)/60/24)+DATE(1970,1,1))</f>
        <v>41916.597638888888</v>
      </c>
      <c r="T2883" s="16">
        <f t="shared" ref="T2883:T2946" si="183">(((I2883/60)/60/24)+DATE(1970,1,1))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(((J2947/60)/60/24)+DATE(1970,1,1))</f>
        <v>42118.139583333337</v>
      </c>
      <c r="T2947" s="16">
        <f t="shared" ref="T2947:T3010" si="187">(((I2947/60)/60/24)+DATE(1970,1,1))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(((J3011/60)/60/24)+DATE(1970,1,1))</f>
        <v>41939.569907407407</v>
      </c>
      <c r="T3011" s="16">
        <f t="shared" ref="T3011:T3074" si="191">(((I3011/60)/60/24)+DATE(1970,1,1))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(((J3075/60)/60/24)+DATE(1970,1,1))</f>
        <v>42111.684027777781</v>
      </c>
      <c r="T3075" s="16">
        <f t="shared" ref="T3075:T3138" si="195">(((I3075/60)/60/24)+DATE(1970,1,1))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(((J3139/60)/60/24)+DATE(1970,1,1))</f>
        <v>42807.885057870371</v>
      </c>
      <c r="T3139" s="16">
        <f t="shared" ref="T3139:T3202" si="199">(((I3139/60)/60/24)+DATE(1970,1,1))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(((J3203/60)/60/24)+DATE(1970,1,1))</f>
        <v>41861.767094907409</v>
      </c>
      <c r="T3203" s="16">
        <f t="shared" ref="T3203:T3266" si="203">(((I3203/60)/60/24)+DATE(1970,1,1))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(((J3267/60)/60/24)+DATE(1970,1,1))</f>
        <v>42311.711979166663</v>
      </c>
      <c r="T3267" s="16">
        <f t="shared" ref="T3267:T3330" si="207">(((I3267/60)/60/24)+DATE(1970,1,1))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(((J3331/60)/60/24)+DATE(1970,1,1))</f>
        <v>41837.323009259257</v>
      </c>
      <c r="T3331" s="16">
        <f t="shared" ref="T3331:T3394" si="211">(((I3331/60)/60/24)+DATE(1970,1,1))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(((J3395/60)/60/24)+DATE(1970,1,1))</f>
        <v>41923.921643518523</v>
      </c>
      <c r="T3395" s="16">
        <f t="shared" ref="T3395:T3458" si="215">(((I3395/60)/60/24)+DATE(1970,1,1))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(((J3459/60)/60/24)+DATE(1970,1,1))</f>
        <v>42016.706678240742</v>
      </c>
      <c r="T3459" s="16">
        <f t="shared" ref="T3459:T3522" si="219">(((I3459/60)/60/24)+DATE(1970,1,1))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(((J3523/60)/60/24)+DATE(1970,1,1))</f>
        <v>41881.361342592594</v>
      </c>
      <c r="T3523" s="16">
        <f t="shared" ref="T3523:T3586" si="223">(((I3523/60)/60/24)+DATE(1970,1,1))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(((J3587/60)/60/24)+DATE(1970,1,1))</f>
        <v>41964.716319444444</v>
      </c>
      <c r="T3587" s="16">
        <f t="shared" ref="T3587:T3650" si="227">(((I3587/60)/60/24)+DATE(1970,1,1))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(((J3651/60)/60/24)+DATE(1970,1,1))</f>
        <v>41780.712893518517</v>
      </c>
      <c r="T3651" s="16">
        <f t="shared" ref="T3651:T3714" si="231">(((I3651/60)/60/24)+DATE(1970,1,1))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(((J3715/60)/60/24)+DATE(1970,1,1))</f>
        <v>42505.738032407404</v>
      </c>
      <c r="T3715" s="16">
        <f t="shared" ref="T3715:T3778" si="235">(((I3715/60)/60/24)+DATE(1970,1,1))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(((J3779/60)/60/24)+DATE(1970,1,1))</f>
        <v>41887.111354166671</v>
      </c>
      <c r="T3779" s="16">
        <f t="shared" ref="T3779:T3842" si="239">(((I3779/60)/60/24)+DATE(1970,1,1))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(((J3843/60)/60/24)+DATE(1970,1,1))</f>
        <v>41780.785729166666</v>
      </c>
      <c r="T3843" s="16">
        <f t="shared" ref="T3843:T3906" si="243">(((I3843/60)/60/24)+DATE(1970,1,1))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(((J3907/60)/60/24)+DATE(1970,1,1))</f>
        <v>42124.623877314814</v>
      </c>
      <c r="T3907" s="16">
        <f t="shared" ref="T3907:T3970" si="247">(((I3907/60)/60/24)+DATE(1970,1,1))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(((J3971/60)/60/24)+DATE(1970,1,1))</f>
        <v>42601.854699074072</v>
      </c>
      <c r="T3971" s="16">
        <f t="shared" ref="T3971:T4034" si="251">(((I3971/60)/60/24)+DATE(1970,1,1))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(((J4035/60)/60/24)+DATE(1970,1,1))</f>
        <v>42614.268796296295</v>
      </c>
      <c r="T4035" s="16">
        <f t="shared" ref="T4035:T4098" si="255">(((I4035/60)/60/24)+DATE(1970,1,1))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(((J4099/60)/60/24)+DATE(1970,1,1))</f>
        <v>42344.824502314819</v>
      </c>
      <c r="T4099" s="16">
        <f t="shared" ref="T4099:T4115" si="259">(((I4099/60)/60/24)+DATE(1970,1,1))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3" priority="2" operator="equal">
      <formula>"canceled"</formula>
    </cfRule>
    <cfRule type="cellIs" dxfId="42" priority="3" operator="equal">
      <formula>"failed"</formula>
    </cfRule>
    <cfRule type="cellIs" dxfId="41" priority="4" operator="equal">
      <formula>"successful"</formula>
    </cfRule>
    <cfRule type="cellIs" dxfId="4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95A73-F169-4D8B-BC39-CD1F76BA40B1}">
  <dimension ref="A2:F7"/>
  <sheetViews>
    <sheetView workbookViewId="0">
      <selection activeCell="F7" sqref="F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8362</v>
      </c>
      <c r="B4" s="11" t="s">
        <v>8364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5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514F6-76D8-4A56-AD87-570FB29A4DDD}">
  <dimension ref="A1:E7"/>
  <sheetViews>
    <sheetView workbookViewId="0">
      <selection activeCell="H39" sqref="H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8362</v>
      </c>
      <c r="B4" s="11" t="s">
        <v>8364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83F26-28F2-45D9-807D-2E8B2602FA8A}">
  <dimension ref="A1:F18"/>
  <sheetViews>
    <sheetView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8362</v>
      </c>
      <c r="B4" s="11" t="s">
        <v>8364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888FC-EA1F-40FC-A17E-FCCF04CB70DE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16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VLOOKUP($A2,Kickstarter!B:C,2,0)</f>
        <v>Help us get actor-writer Ian Bonar's debut play - a hilarious, heartbreaking story of grief and loss - to the 2016 Edinburgh Fringe.</v>
      </c>
      <c r="C2">
        <f>VLOOKUP($A2,Kickstarter!B:E,3,0)</f>
        <v>2000</v>
      </c>
      <c r="D2">
        <f>VLOOKUP($A2,Kickstarter!B:E,4,0)</f>
        <v>2020</v>
      </c>
      <c r="E2">
        <f>VLOOKUP($A2,Kickstarter!$B:$T,15,0)</f>
        <v>51.79</v>
      </c>
      <c r="F2">
        <f>VLOOKUP($A2,Kickstarter!$B:$T,11,0)</f>
        <v>39</v>
      </c>
    </row>
    <row r="3" spans="1:6" x14ac:dyDescent="0.25">
      <c r="A3" t="s">
        <v>3616</v>
      </c>
      <c r="B3" t="str">
        <f>VLOOKUP($A3,Kickstarter!B:C,2,0)</f>
        <v>The play yet to be described as "A surefire Edinburgh Fringe Festival Cult Hit". Coming to the Underbelly, Edinburgh, 5th-30th August.</v>
      </c>
      <c r="C3">
        <f>VLOOKUP($A3,Kickstarter!B:E,3,0)</f>
        <v>2000</v>
      </c>
      <c r="D3">
        <f>VLOOKUP($A3,Kickstarter!B:E,4,0)</f>
        <v>2020</v>
      </c>
      <c r="E3">
        <f>VLOOKUP($A3,Kickstarter!$B:$T,15,0)</f>
        <v>36.07</v>
      </c>
      <c r="F3">
        <f>VLOOKUP($A3,Kickstarter!$B:$T,11,0)</f>
        <v>56</v>
      </c>
    </row>
    <row r="4" spans="1:6" x14ac:dyDescent="0.25">
      <c r="A4" t="s">
        <v>3178</v>
      </c>
      <c r="B4" t="str">
        <f>VLOOKUP($A4,Kickstarter!B:C,2,0)</f>
        <v>Cutting Off Kate Bush is a one-woman show written &amp; performed by Lucy Benson-Brown, premiering at the Edinburgh Fringe Festival 2014</v>
      </c>
      <c r="C4">
        <f>VLOOKUP($A4,Kickstarter!B:E,3,0)</f>
        <v>1500</v>
      </c>
      <c r="D4">
        <f>VLOOKUP($A4,Kickstarter!B:E,4,0)</f>
        <v>2576</v>
      </c>
      <c r="E4">
        <f>VLOOKUP($A4,Kickstarter!$B:$T,15,0)</f>
        <v>33.03</v>
      </c>
      <c r="F4">
        <f>VLOOKUP($A4,Kickstarter!$B:$T,11,0)</f>
        <v>78</v>
      </c>
    </row>
    <row r="5" spans="1:6" x14ac:dyDescent="0.25">
      <c r="A5" t="s">
        <v>3329</v>
      </c>
      <c r="B5" t="str">
        <f>VLOOKUP($A5,Kickstarter!B:C,2,0)</f>
        <v>Jestia and Raedon is a brand new romantic comedy play going to the Edinburgh Fringe Festival this summer.</v>
      </c>
      <c r="C5">
        <f>VLOOKUP($A5,Kickstarter!B:E,3,0)</f>
        <v>1000</v>
      </c>
      <c r="D5">
        <f>VLOOKUP($A5,Kickstarter!B:E,4,0)</f>
        <v>1168</v>
      </c>
      <c r="E5">
        <f>VLOOKUP($A5,Kickstarter!$B:$T,15,0)</f>
        <v>44.92</v>
      </c>
      <c r="F5">
        <f>VLOOKUP($A5,Kickstarter!$B:$T,11,0)</f>
        <v>26</v>
      </c>
    </row>
    <row r="6" spans="1:6" x14ac:dyDescent="0.25">
      <c r="A6" t="s">
        <v>3221</v>
      </c>
      <c r="B6" t="str">
        <f>VLOOKUP($A6,Kickstarter!B:C,2,0)</f>
        <v>A one-man show about love, loss, and motorways, written &amp; performed by Ben Norris. Help us get to the 2015 Edinburgh Fringe and beyond!</v>
      </c>
      <c r="C6">
        <f>VLOOKUP($A6,Kickstarter!B:E,3,0)</f>
        <v>4000</v>
      </c>
      <c r="D6">
        <f>VLOOKUP($A6,Kickstarter!B:E,4,0)</f>
        <v>4137</v>
      </c>
      <c r="E6">
        <f>VLOOKUP($A6,Kickstarter!$B:$T,15,0)</f>
        <v>36.61</v>
      </c>
      <c r="F6">
        <f>VLOOKUP($A6,Kickstarter!$B:$T,11,0)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C3ABD-B4AB-47D6-8F3A-493109E12EF2}">
  <dimension ref="A1:BJ413"/>
  <sheetViews>
    <sheetView topLeftCell="AH1" workbookViewId="0">
      <selection activeCell="AQ1" sqref="AQ1:BJ46"/>
    </sheetView>
  </sheetViews>
  <sheetFormatPr defaultRowHeight="15" x14ac:dyDescent="0.25"/>
  <sheetData>
    <row r="1" spans="1:6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V1" s="1" t="s">
        <v>0</v>
      </c>
      <c r="W1" s="2" t="s">
        <v>1</v>
      </c>
      <c r="X1" s="2" t="s">
        <v>4110</v>
      </c>
      <c r="Y1" s="5" t="s">
        <v>8216</v>
      </c>
      <c r="Z1" s="7" t="s">
        <v>8217</v>
      </c>
      <c r="AA1" s="1" t="s">
        <v>8304</v>
      </c>
      <c r="AB1" s="1" t="s">
        <v>8222</v>
      </c>
      <c r="AC1" s="1" t="s">
        <v>8244</v>
      </c>
      <c r="AD1" s="1" t="s">
        <v>8258</v>
      </c>
      <c r="AE1" s="1" t="s">
        <v>8259</v>
      </c>
      <c r="AF1" s="1" t="s">
        <v>8260</v>
      </c>
      <c r="AG1" s="1" t="s">
        <v>8261</v>
      </c>
      <c r="AH1" s="1" t="s">
        <v>8262</v>
      </c>
      <c r="AI1" s="1" t="s">
        <v>8305</v>
      </c>
      <c r="AJ1" s="1" t="s">
        <v>8306</v>
      </c>
      <c r="AK1" s="1" t="s">
        <v>8307</v>
      </c>
      <c r="AL1" s="9" t="s">
        <v>8358</v>
      </c>
      <c r="AM1" s="1" t="s">
        <v>8359</v>
      </c>
      <c r="AN1" s="1" t="s">
        <v>8365</v>
      </c>
      <c r="AO1" s="1" t="s">
        <v>8366</v>
      </c>
      <c r="AQ1" s="1" t="s">
        <v>0</v>
      </c>
      <c r="AR1" s="2" t="s">
        <v>1</v>
      </c>
      <c r="AS1" s="2" t="s">
        <v>4110</v>
      </c>
      <c r="AT1" s="5" t="s">
        <v>8216</v>
      </c>
      <c r="AU1" s="7" t="s">
        <v>8217</v>
      </c>
      <c r="AV1" s="1" t="s">
        <v>8304</v>
      </c>
      <c r="AW1" s="1" t="s">
        <v>8222</v>
      </c>
      <c r="AX1" s="1" t="s">
        <v>8244</v>
      </c>
      <c r="AY1" s="1" t="s">
        <v>8258</v>
      </c>
      <c r="AZ1" s="1" t="s">
        <v>8259</v>
      </c>
      <c r="BA1" s="1" t="s">
        <v>8260</v>
      </c>
      <c r="BB1" s="1" t="s">
        <v>8261</v>
      </c>
      <c r="BC1" s="1" t="s">
        <v>8262</v>
      </c>
      <c r="BD1" s="1" t="s">
        <v>8305</v>
      </c>
      <c r="BE1" s="1" t="s">
        <v>8306</v>
      </c>
      <c r="BF1" s="1" t="s">
        <v>8307</v>
      </c>
      <c r="BG1" s="9" t="s">
        <v>8358</v>
      </c>
      <c r="BH1" s="1" t="s">
        <v>8359</v>
      </c>
      <c r="BI1" s="1" t="s">
        <v>8365</v>
      </c>
      <c r="BJ1" s="1" t="s">
        <v>8366</v>
      </c>
    </row>
    <row r="2" spans="1:62" ht="30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  <c r="V2">
        <v>1185</v>
      </c>
      <c r="W2" s="3" t="s">
        <v>1186</v>
      </c>
      <c r="X2" s="3" t="s">
        <v>5295</v>
      </c>
      <c r="Y2" s="6">
        <v>12500</v>
      </c>
      <c r="Z2" s="8">
        <v>13180</v>
      </c>
      <c r="AA2" t="s">
        <v>8218</v>
      </c>
      <c r="AB2" t="s">
        <v>8223</v>
      </c>
      <c r="AC2" t="s">
        <v>8245</v>
      </c>
      <c r="AD2">
        <v>1433736000</v>
      </c>
      <c r="AE2">
        <v>1430945149</v>
      </c>
      <c r="AF2" t="b">
        <v>0</v>
      </c>
      <c r="AG2">
        <v>111</v>
      </c>
      <c r="AH2" t="b">
        <v>1</v>
      </c>
      <c r="AI2" t="s">
        <v>8283</v>
      </c>
      <c r="AJ2">
        <v>105</v>
      </c>
      <c r="AK2">
        <v>118.74</v>
      </c>
      <c r="AL2" s="10" t="s">
        <v>8336</v>
      </c>
      <c r="AM2" t="s">
        <v>8337</v>
      </c>
      <c r="AN2" s="16">
        <v>42130.865150462967</v>
      </c>
      <c r="AO2" s="16">
        <v>42163.166666666672</v>
      </c>
      <c r="AQ2">
        <v>2921</v>
      </c>
      <c r="AR2" s="3" t="s">
        <v>2921</v>
      </c>
      <c r="AS2" s="3" t="s">
        <v>7031</v>
      </c>
      <c r="AT2" s="6">
        <v>100</v>
      </c>
      <c r="AU2" s="8">
        <v>129</v>
      </c>
      <c r="AV2" t="s">
        <v>8218</v>
      </c>
      <c r="AW2" t="s">
        <v>8223</v>
      </c>
      <c r="AX2" t="s">
        <v>8245</v>
      </c>
      <c r="AY2">
        <v>1411679804</v>
      </c>
      <c r="AZ2">
        <v>1409087804</v>
      </c>
      <c r="BA2" t="b">
        <v>0</v>
      </c>
      <c r="BB2">
        <v>3</v>
      </c>
      <c r="BC2" t="b">
        <v>1</v>
      </c>
      <c r="BD2" t="s">
        <v>8303</v>
      </c>
      <c r="BE2">
        <v>129</v>
      </c>
      <c r="BF2">
        <v>43</v>
      </c>
      <c r="BG2" s="10" t="s">
        <v>8315</v>
      </c>
      <c r="BH2" t="s">
        <v>8357</v>
      </c>
      <c r="BI2" s="16">
        <v>41877.886620370373</v>
      </c>
      <c r="BJ2" s="16">
        <v>41907.886620370373</v>
      </c>
    </row>
    <row r="3" spans="1:62" ht="28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  <c r="V3">
        <v>1187</v>
      </c>
      <c r="W3" s="3" t="s">
        <v>1188</v>
      </c>
      <c r="X3" s="3" t="s">
        <v>5297</v>
      </c>
      <c r="Y3" s="6">
        <v>8750</v>
      </c>
      <c r="Z3" s="8">
        <v>9111</v>
      </c>
      <c r="AA3" t="s">
        <v>8218</v>
      </c>
      <c r="AB3" t="s">
        <v>8223</v>
      </c>
      <c r="AC3" t="s">
        <v>8245</v>
      </c>
      <c r="AD3">
        <v>1431885600</v>
      </c>
      <c r="AE3">
        <v>1429133323</v>
      </c>
      <c r="AF3" t="b">
        <v>0</v>
      </c>
      <c r="AG3">
        <v>70</v>
      </c>
      <c r="AH3" t="b">
        <v>1</v>
      </c>
      <c r="AI3" t="s">
        <v>8283</v>
      </c>
      <c r="AJ3">
        <v>104</v>
      </c>
      <c r="AK3">
        <v>130.16</v>
      </c>
      <c r="AL3" s="10" t="s">
        <v>8336</v>
      </c>
      <c r="AM3" t="s">
        <v>8337</v>
      </c>
      <c r="AN3" s="16">
        <v>42109.894942129627</v>
      </c>
      <c r="AO3" s="16">
        <v>42141.75</v>
      </c>
      <c r="AQ3">
        <v>2923</v>
      </c>
      <c r="AR3" s="3" t="s">
        <v>2923</v>
      </c>
      <c r="AS3" s="3" t="s">
        <v>7033</v>
      </c>
      <c r="AT3" s="6">
        <v>300</v>
      </c>
      <c r="AU3" s="8">
        <v>300</v>
      </c>
      <c r="AV3" t="s">
        <v>8218</v>
      </c>
      <c r="AW3" t="s">
        <v>8223</v>
      </c>
      <c r="AX3" t="s">
        <v>8245</v>
      </c>
      <c r="AY3">
        <v>1422068400</v>
      </c>
      <c r="AZ3">
        <v>1420774779</v>
      </c>
      <c r="BA3" t="b">
        <v>0</v>
      </c>
      <c r="BB3">
        <v>10</v>
      </c>
      <c r="BC3" t="b">
        <v>1</v>
      </c>
      <c r="BD3" t="s">
        <v>8303</v>
      </c>
      <c r="BE3">
        <v>100</v>
      </c>
      <c r="BF3">
        <v>30</v>
      </c>
      <c r="BG3" s="10" t="s">
        <v>8315</v>
      </c>
      <c r="BH3" t="s">
        <v>8357</v>
      </c>
      <c r="BI3" s="16">
        <v>42013.15253472222</v>
      </c>
      <c r="BJ3" s="16">
        <v>42028.125</v>
      </c>
    </row>
    <row r="4" spans="1:62" ht="30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  <c r="V4">
        <v>1189</v>
      </c>
      <c r="W4" s="3" t="s">
        <v>1190</v>
      </c>
      <c r="X4" s="3" t="s">
        <v>5299</v>
      </c>
      <c r="Y4" s="6">
        <v>9000</v>
      </c>
      <c r="Z4" s="8">
        <v>9700</v>
      </c>
      <c r="AA4" t="s">
        <v>8218</v>
      </c>
      <c r="AB4" t="s">
        <v>8223</v>
      </c>
      <c r="AC4" t="s">
        <v>8245</v>
      </c>
      <c r="AD4">
        <v>1467242995</v>
      </c>
      <c r="AE4">
        <v>1465428595</v>
      </c>
      <c r="AF4" t="b">
        <v>0</v>
      </c>
      <c r="AG4">
        <v>86</v>
      </c>
      <c r="AH4" t="b">
        <v>1</v>
      </c>
      <c r="AI4" t="s">
        <v>8283</v>
      </c>
      <c r="AJ4">
        <v>108</v>
      </c>
      <c r="AK4">
        <v>112.79</v>
      </c>
      <c r="AL4" s="10" t="s">
        <v>8336</v>
      </c>
      <c r="AM4" t="s">
        <v>8337</v>
      </c>
      <c r="AN4" s="16">
        <v>42529.979108796295</v>
      </c>
      <c r="AO4" s="16">
        <v>42550.979108796295</v>
      </c>
      <c r="AQ4">
        <v>2924</v>
      </c>
      <c r="AR4" s="3" t="s">
        <v>2924</v>
      </c>
      <c r="AS4" s="3" t="s">
        <v>7034</v>
      </c>
      <c r="AT4" s="6">
        <v>25000</v>
      </c>
      <c r="AU4" s="8">
        <v>25800</v>
      </c>
      <c r="AV4" t="s">
        <v>8218</v>
      </c>
      <c r="AW4" t="s">
        <v>8223</v>
      </c>
      <c r="AX4" t="s">
        <v>8245</v>
      </c>
      <c r="AY4">
        <v>1431143940</v>
      </c>
      <c r="AZ4">
        <v>1428585710</v>
      </c>
      <c r="BA4" t="b">
        <v>0</v>
      </c>
      <c r="BB4">
        <v>147</v>
      </c>
      <c r="BC4" t="b">
        <v>1</v>
      </c>
      <c r="BD4" t="s">
        <v>8303</v>
      </c>
      <c r="BE4">
        <v>103</v>
      </c>
      <c r="BF4">
        <v>175.51</v>
      </c>
      <c r="BG4" s="10" t="s">
        <v>8315</v>
      </c>
      <c r="BH4" t="s">
        <v>8357</v>
      </c>
      <c r="BI4" s="16">
        <v>42103.556828703702</v>
      </c>
      <c r="BJ4" s="16">
        <v>42133.165972222225</v>
      </c>
    </row>
    <row r="5" spans="1:62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  <c r="V5">
        <v>1190</v>
      </c>
      <c r="W5" s="3" t="s">
        <v>1191</v>
      </c>
      <c r="X5" s="3" t="s">
        <v>5300</v>
      </c>
      <c r="Y5" s="6">
        <v>500</v>
      </c>
      <c r="Z5" s="8">
        <v>675</v>
      </c>
      <c r="AA5" t="s">
        <v>8218</v>
      </c>
      <c r="AB5" t="s">
        <v>8223</v>
      </c>
      <c r="AC5" t="s">
        <v>8245</v>
      </c>
      <c r="AD5">
        <v>1409500725</v>
      </c>
      <c r="AE5">
        <v>1406908725</v>
      </c>
      <c r="AF5" t="b">
        <v>0</v>
      </c>
      <c r="AG5">
        <v>13</v>
      </c>
      <c r="AH5" t="b">
        <v>1</v>
      </c>
      <c r="AI5" t="s">
        <v>8283</v>
      </c>
      <c r="AJ5">
        <v>135</v>
      </c>
      <c r="AK5">
        <v>51.92</v>
      </c>
      <c r="AL5" s="10" t="s">
        <v>8336</v>
      </c>
      <c r="AM5" t="s">
        <v>8337</v>
      </c>
      <c r="AN5" s="16">
        <v>41852.665798611109</v>
      </c>
      <c r="AO5" s="16">
        <v>41882.665798611109</v>
      </c>
      <c r="AQ5">
        <v>2925</v>
      </c>
      <c r="AR5" s="3" t="s">
        <v>2925</v>
      </c>
      <c r="AS5" s="3" t="s">
        <v>7035</v>
      </c>
      <c r="AT5" s="6">
        <v>45000</v>
      </c>
      <c r="AU5" s="8">
        <v>46100.69</v>
      </c>
      <c r="AV5" t="s">
        <v>8218</v>
      </c>
      <c r="AW5" t="s">
        <v>8223</v>
      </c>
      <c r="AX5" t="s">
        <v>8245</v>
      </c>
      <c r="AY5">
        <v>1410444068</v>
      </c>
      <c r="AZ5">
        <v>1407852068</v>
      </c>
      <c r="BA5" t="b">
        <v>0</v>
      </c>
      <c r="BB5">
        <v>199</v>
      </c>
      <c r="BC5" t="b">
        <v>1</v>
      </c>
      <c r="BD5" t="s">
        <v>8303</v>
      </c>
      <c r="BE5">
        <v>102</v>
      </c>
      <c r="BF5">
        <v>231.66</v>
      </c>
      <c r="BG5" s="10" t="s">
        <v>8315</v>
      </c>
      <c r="BH5" t="s">
        <v>8357</v>
      </c>
      <c r="BI5" s="16">
        <v>41863.584120370368</v>
      </c>
      <c r="BJ5" s="16">
        <v>41893.584120370368</v>
      </c>
    </row>
    <row r="6" spans="1:62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  <c r="V6">
        <v>1191</v>
      </c>
      <c r="W6" s="3" t="s">
        <v>1192</v>
      </c>
      <c r="X6" s="3" t="s">
        <v>5301</v>
      </c>
      <c r="Y6" s="6">
        <v>2700</v>
      </c>
      <c r="Z6" s="8">
        <v>2945</v>
      </c>
      <c r="AA6" t="s">
        <v>8218</v>
      </c>
      <c r="AB6" t="s">
        <v>8223</v>
      </c>
      <c r="AC6" t="s">
        <v>8245</v>
      </c>
      <c r="AD6">
        <v>1458480560</v>
      </c>
      <c r="AE6">
        <v>1455892160</v>
      </c>
      <c r="AF6" t="b">
        <v>0</v>
      </c>
      <c r="AG6">
        <v>33</v>
      </c>
      <c r="AH6" t="b">
        <v>1</v>
      </c>
      <c r="AI6" t="s">
        <v>8283</v>
      </c>
      <c r="AJ6">
        <v>109</v>
      </c>
      <c r="AK6">
        <v>89.24</v>
      </c>
      <c r="AL6" s="10" t="s">
        <v>8336</v>
      </c>
      <c r="AM6" t="s">
        <v>8337</v>
      </c>
      <c r="AN6" s="16">
        <v>42419.603703703702</v>
      </c>
      <c r="AO6" s="16">
        <v>42449.562037037031</v>
      </c>
      <c r="AQ6">
        <v>2926</v>
      </c>
      <c r="AR6" s="3" t="s">
        <v>2926</v>
      </c>
      <c r="AS6" s="3" t="s">
        <v>7036</v>
      </c>
      <c r="AT6" s="6">
        <v>3000</v>
      </c>
      <c r="AU6" s="8">
        <v>3750</v>
      </c>
      <c r="AV6" t="s">
        <v>8218</v>
      </c>
      <c r="AW6" t="s">
        <v>8223</v>
      </c>
      <c r="AX6" t="s">
        <v>8245</v>
      </c>
      <c r="AY6">
        <v>1424715779</v>
      </c>
      <c r="AZ6">
        <v>1423506179</v>
      </c>
      <c r="BA6" t="b">
        <v>0</v>
      </c>
      <c r="BB6">
        <v>50</v>
      </c>
      <c r="BC6" t="b">
        <v>1</v>
      </c>
      <c r="BD6" t="s">
        <v>8303</v>
      </c>
      <c r="BE6">
        <v>125</v>
      </c>
      <c r="BF6">
        <v>75</v>
      </c>
      <c r="BG6" s="10" t="s">
        <v>8315</v>
      </c>
      <c r="BH6" t="s">
        <v>8357</v>
      </c>
      <c r="BI6" s="16">
        <v>42044.765960648147</v>
      </c>
      <c r="BJ6" s="16">
        <v>42058.765960648147</v>
      </c>
    </row>
    <row r="7" spans="1:62" ht="285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  <c r="V7">
        <v>1193</v>
      </c>
      <c r="W7" s="3" t="s">
        <v>1194</v>
      </c>
      <c r="X7" s="3" t="s">
        <v>5303</v>
      </c>
      <c r="Y7" s="6">
        <v>21000</v>
      </c>
      <c r="Z7" s="8">
        <v>21831</v>
      </c>
      <c r="AA7" t="s">
        <v>8218</v>
      </c>
      <c r="AB7" t="s">
        <v>8223</v>
      </c>
      <c r="AC7" t="s">
        <v>8245</v>
      </c>
      <c r="AD7">
        <v>1460223453</v>
      </c>
      <c r="AE7">
        <v>1455043053</v>
      </c>
      <c r="AF7" t="b">
        <v>0</v>
      </c>
      <c r="AG7">
        <v>273</v>
      </c>
      <c r="AH7" t="b">
        <v>1</v>
      </c>
      <c r="AI7" t="s">
        <v>8283</v>
      </c>
      <c r="AJ7">
        <v>104</v>
      </c>
      <c r="AK7">
        <v>79.97</v>
      </c>
      <c r="AL7" s="10" t="s">
        <v>8336</v>
      </c>
      <c r="AM7" t="s">
        <v>8337</v>
      </c>
      <c r="AN7" s="16">
        <v>42409.776076388895</v>
      </c>
      <c r="AO7" s="16">
        <v>42469.734409722223</v>
      </c>
      <c r="AQ7">
        <v>2927</v>
      </c>
      <c r="AR7" s="3" t="s">
        <v>2927</v>
      </c>
      <c r="AS7" s="3" t="s">
        <v>7037</v>
      </c>
      <c r="AT7" s="6">
        <v>1800</v>
      </c>
      <c r="AU7" s="8">
        <v>2355</v>
      </c>
      <c r="AV7" t="s">
        <v>8218</v>
      </c>
      <c r="AW7" t="s">
        <v>8223</v>
      </c>
      <c r="AX7" t="s">
        <v>8245</v>
      </c>
      <c r="AY7">
        <v>1405400400</v>
      </c>
      <c r="AZ7">
        <v>1402934629</v>
      </c>
      <c r="BA7" t="b">
        <v>0</v>
      </c>
      <c r="BB7">
        <v>21</v>
      </c>
      <c r="BC7" t="b">
        <v>1</v>
      </c>
      <c r="BD7" t="s">
        <v>8303</v>
      </c>
      <c r="BE7">
        <v>131</v>
      </c>
      <c r="BF7">
        <v>112.14</v>
      </c>
      <c r="BG7" s="10" t="s">
        <v>8315</v>
      </c>
      <c r="BH7" t="s">
        <v>8357</v>
      </c>
      <c r="BI7" s="16">
        <v>41806.669317129628</v>
      </c>
      <c r="BJ7" s="16">
        <v>41835.208333333336</v>
      </c>
    </row>
    <row r="8" spans="1:62" ht="30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  <c r="V8">
        <v>1197</v>
      </c>
      <c r="W8" s="3" t="s">
        <v>1198</v>
      </c>
      <c r="X8" s="3" t="s">
        <v>5307</v>
      </c>
      <c r="Y8" s="6">
        <v>15000</v>
      </c>
      <c r="Z8" s="8">
        <v>37994</v>
      </c>
      <c r="AA8" t="s">
        <v>8218</v>
      </c>
      <c r="AB8" t="s">
        <v>8223</v>
      </c>
      <c r="AC8" t="s">
        <v>8245</v>
      </c>
      <c r="AD8">
        <v>1465797540</v>
      </c>
      <c r="AE8">
        <v>1463155034</v>
      </c>
      <c r="AF8" t="b">
        <v>0</v>
      </c>
      <c r="AG8">
        <v>314</v>
      </c>
      <c r="AH8" t="b">
        <v>1</v>
      </c>
      <c r="AI8" t="s">
        <v>8283</v>
      </c>
      <c r="AJ8">
        <v>253</v>
      </c>
      <c r="AK8">
        <v>121</v>
      </c>
      <c r="AL8" s="10" t="s">
        <v>8336</v>
      </c>
      <c r="AM8" t="s">
        <v>8337</v>
      </c>
      <c r="AN8" s="16">
        <v>42503.66474537037</v>
      </c>
      <c r="AO8" s="16">
        <v>42534.249305555553</v>
      </c>
      <c r="AQ8">
        <v>2928</v>
      </c>
      <c r="AR8" s="3" t="s">
        <v>2928</v>
      </c>
      <c r="AS8" s="3" t="s">
        <v>7038</v>
      </c>
      <c r="AT8" s="6">
        <v>1000</v>
      </c>
      <c r="AU8" s="8">
        <v>1000</v>
      </c>
      <c r="AV8" t="s">
        <v>8218</v>
      </c>
      <c r="AW8" t="s">
        <v>8223</v>
      </c>
      <c r="AX8" t="s">
        <v>8245</v>
      </c>
      <c r="AY8">
        <v>1457135846</v>
      </c>
      <c r="AZ8">
        <v>1454543846</v>
      </c>
      <c r="BA8" t="b">
        <v>0</v>
      </c>
      <c r="BB8">
        <v>24</v>
      </c>
      <c r="BC8" t="b">
        <v>1</v>
      </c>
      <c r="BD8" t="s">
        <v>8303</v>
      </c>
      <c r="BE8">
        <v>100</v>
      </c>
      <c r="BF8">
        <v>41.67</v>
      </c>
      <c r="BG8" s="10" t="s">
        <v>8315</v>
      </c>
      <c r="BH8" t="s">
        <v>8357</v>
      </c>
      <c r="BI8" s="16">
        <v>42403.998217592598</v>
      </c>
      <c r="BJ8" s="16">
        <v>42433.998217592598</v>
      </c>
    </row>
    <row r="9" spans="1:62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  <c r="V9">
        <v>1198</v>
      </c>
      <c r="W9" s="3" t="s">
        <v>1199</v>
      </c>
      <c r="X9" s="3" t="s">
        <v>5308</v>
      </c>
      <c r="Y9" s="6">
        <v>3500</v>
      </c>
      <c r="Z9" s="8">
        <v>9121</v>
      </c>
      <c r="AA9" t="s">
        <v>8218</v>
      </c>
      <c r="AB9" t="s">
        <v>8223</v>
      </c>
      <c r="AC9" t="s">
        <v>8245</v>
      </c>
      <c r="AD9">
        <v>1451530800</v>
      </c>
      <c r="AE9">
        <v>1448463086</v>
      </c>
      <c r="AF9" t="b">
        <v>0</v>
      </c>
      <c r="AG9">
        <v>167</v>
      </c>
      <c r="AH9" t="b">
        <v>1</v>
      </c>
      <c r="AI9" t="s">
        <v>8283</v>
      </c>
      <c r="AJ9">
        <v>261</v>
      </c>
      <c r="AK9">
        <v>54.62</v>
      </c>
      <c r="AL9" s="10" t="s">
        <v>8336</v>
      </c>
      <c r="AM9" t="s">
        <v>8337</v>
      </c>
      <c r="AN9" s="16">
        <v>42333.619050925925</v>
      </c>
      <c r="AO9" s="16">
        <v>42369.125</v>
      </c>
      <c r="AQ9">
        <v>2929</v>
      </c>
      <c r="AR9" s="3" t="s">
        <v>2929</v>
      </c>
      <c r="AS9" s="3" t="s">
        <v>7039</v>
      </c>
      <c r="AT9" s="6">
        <v>8000</v>
      </c>
      <c r="AU9" s="8">
        <v>8165.55</v>
      </c>
      <c r="AV9" t="s">
        <v>8218</v>
      </c>
      <c r="AW9" t="s">
        <v>8223</v>
      </c>
      <c r="AX9" t="s">
        <v>8245</v>
      </c>
      <c r="AY9">
        <v>1401024758</v>
      </c>
      <c r="AZ9">
        <v>1398432758</v>
      </c>
      <c r="BA9" t="b">
        <v>0</v>
      </c>
      <c r="BB9">
        <v>32</v>
      </c>
      <c r="BC9" t="b">
        <v>1</v>
      </c>
      <c r="BD9" t="s">
        <v>8303</v>
      </c>
      <c r="BE9">
        <v>102</v>
      </c>
      <c r="BF9">
        <v>255.17</v>
      </c>
      <c r="BG9" s="10" t="s">
        <v>8315</v>
      </c>
      <c r="BH9" t="s">
        <v>8357</v>
      </c>
      <c r="BI9" s="16">
        <v>41754.564328703702</v>
      </c>
      <c r="BJ9" s="16">
        <v>41784.564328703702</v>
      </c>
    </row>
    <row r="10" spans="1:62" ht="28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  <c r="V10">
        <v>1200</v>
      </c>
      <c r="W10" s="3" t="s">
        <v>1201</v>
      </c>
      <c r="X10" s="3" t="s">
        <v>5310</v>
      </c>
      <c r="Y10" s="6">
        <v>4800</v>
      </c>
      <c r="Z10" s="8">
        <v>6029</v>
      </c>
      <c r="AA10" t="s">
        <v>8218</v>
      </c>
      <c r="AB10" t="s">
        <v>8223</v>
      </c>
      <c r="AC10" t="s">
        <v>8245</v>
      </c>
      <c r="AD10">
        <v>1429183656</v>
      </c>
      <c r="AE10">
        <v>1427369256</v>
      </c>
      <c r="AF10" t="b">
        <v>0</v>
      </c>
      <c r="AG10">
        <v>103</v>
      </c>
      <c r="AH10" t="b">
        <v>1</v>
      </c>
      <c r="AI10" t="s">
        <v>8283</v>
      </c>
      <c r="AJ10">
        <v>126</v>
      </c>
      <c r="AK10">
        <v>58.53</v>
      </c>
      <c r="AL10" s="10" t="s">
        <v>8336</v>
      </c>
      <c r="AM10" t="s">
        <v>8337</v>
      </c>
      <c r="AN10" s="16">
        <v>42089.477500000001</v>
      </c>
      <c r="AO10" s="16">
        <v>42110.477500000001</v>
      </c>
      <c r="AQ10">
        <v>2933</v>
      </c>
      <c r="AR10" s="3" t="s">
        <v>2933</v>
      </c>
      <c r="AS10" s="3" t="s">
        <v>7043</v>
      </c>
      <c r="AT10" s="6">
        <v>2500</v>
      </c>
      <c r="AU10" s="8">
        <v>2569</v>
      </c>
      <c r="AV10" t="s">
        <v>8218</v>
      </c>
      <c r="AW10" t="s">
        <v>8223</v>
      </c>
      <c r="AX10" t="s">
        <v>8245</v>
      </c>
      <c r="AY10">
        <v>1465081053</v>
      </c>
      <c r="AZ10">
        <v>1462489053</v>
      </c>
      <c r="BA10" t="b">
        <v>0</v>
      </c>
      <c r="BB10">
        <v>54</v>
      </c>
      <c r="BC10" t="b">
        <v>1</v>
      </c>
      <c r="BD10" t="s">
        <v>8303</v>
      </c>
      <c r="BE10">
        <v>103</v>
      </c>
      <c r="BF10">
        <v>47.57</v>
      </c>
      <c r="BG10" s="10" t="s">
        <v>8315</v>
      </c>
      <c r="BH10" t="s">
        <v>8357</v>
      </c>
      <c r="BI10" s="16">
        <v>42495.956631944442</v>
      </c>
      <c r="BJ10" s="16">
        <v>42525.956631944442</v>
      </c>
    </row>
    <row r="11" spans="1:62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  <c r="V11">
        <v>1203</v>
      </c>
      <c r="W11" s="3" t="s">
        <v>1204</v>
      </c>
      <c r="X11" s="3" t="s">
        <v>5313</v>
      </c>
      <c r="Y11" s="6">
        <v>16300</v>
      </c>
      <c r="Z11" s="8">
        <v>16700</v>
      </c>
      <c r="AA11" t="s">
        <v>8218</v>
      </c>
      <c r="AB11" t="s">
        <v>8223</v>
      </c>
      <c r="AC11" t="s">
        <v>8245</v>
      </c>
      <c r="AD11">
        <v>1433083527</v>
      </c>
      <c r="AE11">
        <v>1430491527</v>
      </c>
      <c r="AF11" t="b">
        <v>0</v>
      </c>
      <c r="AG11">
        <v>101</v>
      </c>
      <c r="AH11" t="b">
        <v>1</v>
      </c>
      <c r="AI11" t="s">
        <v>8283</v>
      </c>
      <c r="AJ11">
        <v>102</v>
      </c>
      <c r="AK11">
        <v>165.35</v>
      </c>
      <c r="AL11" s="10" t="s">
        <v>8336</v>
      </c>
      <c r="AM11" t="s">
        <v>8337</v>
      </c>
      <c r="AN11" s="16">
        <v>42125.614895833336</v>
      </c>
      <c r="AO11" s="16">
        <v>42155.614895833336</v>
      </c>
      <c r="AQ11">
        <v>2935</v>
      </c>
      <c r="AR11" s="3" t="s">
        <v>2935</v>
      </c>
      <c r="AS11" s="3" t="s">
        <v>7045</v>
      </c>
      <c r="AT11" s="6">
        <v>3500</v>
      </c>
      <c r="AU11" s="8">
        <v>3531</v>
      </c>
      <c r="AV11" t="s">
        <v>8218</v>
      </c>
      <c r="AW11" t="s">
        <v>8223</v>
      </c>
      <c r="AX11" t="s">
        <v>8245</v>
      </c>
      <c r="AY11">
        <v>1472490000</v>
      </c>
      <c r="AZ11">
        <v>1467468008</v>
      </c>
      <c r="BA11" t="b">
        <v>0</v>
      </c>
      <c r="BB11">
        <v>39</v>
      </c>
      <c r="BC11" t="b">
        <v>1</v>
      </c>
      <c r="BD11" t="s">
        <v>8303</v>
      </c>
      <c r="BE11">
        <v>101</v>
      </c>
      <c r="BF11">
        <v>90.54</v>
      </c>
      <c r="BG11" s="10" t="s">
        <v>8315</v>
      </c>
      <c r="BH11" t="s">
        <v>8357</v>
      </c>
      <c r="BI11" s="16">
        <v>42553.583425925928</v>
      </c>
      <c r="BJ11" s="16">
        <v>42611.708333333328</v>
      </c>
    </row>
    <row r="12" spans="1:62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  <c r="V12">
        <v>1204</v>
      </c>
      <c r="W12" s="3" t="s">
        <v>1205</v>
      </c>
      <c r="X12" s="3" t="s">
        <v>5314</v>
      </c>
      <c r="Y12" s="6">
        <v>13000</v>
      </c>
      <c r="Z12" s="8">
        <v>13383</v>
      </c>
      <c r="AA12" t="s">
        <v>8218</v>
      </c>
      <c r="AB12" t="s">
        <v>8223</v>
      </c>
      <c r="AC12" t="s">
        <v>8245</v>
      </c>
      <c r="AD12">
        <v>1449205200</v>
      </c>
      <c r="AE12">
        <v>1445363833</v>
      </c>
      <c r="AF12" t="b">
        <v>0</v>
      </c>
      <c r="AG12">
        <v>57</v>
      </c>
      <c r="AH12" t="b">
        <v>1</v>
      </c>
      <c r="AI12" t="s">
        <v>8283</v>
      </c>
      <c r="AJ12">
        <v>103</v>
      </c>
      <c r="AK12">
        <v>234.79</v>
      </c>
      <c r="AL12" s="10" t="s">
        <v>8336</v>
      </c>
      <c r="AM12" t="s">
        <v>8337</v>
      </c>
      <c r="AN12" s="16">
        <v>42297.748067129629</v>
      </c>
      <c r="AO12" s="16">
        <v>42342.208333333328</v>
      </c>
      <c r="AQ12">
        <v>2936</v>
      </c>
      <c r="AR12" s="3" t="s">
        <v>2936</v>
      </c>
      <c r="AS12" s="3" t="s">
        <v>7046</v>
      </c>
      <c r="AT12" s="6">
        <v>1000</v>
      </c>
      <c r="AU12" s="8">
        <v>1280</v>
      </c>
      <c r="AV12" t="s">
        <v>8218</v>
      </c>
      <c r="AW12" t="s">
        <v>8223</v>
      </c>
      <c r="AX12" t="s">
        <v>8245</v>
      </c>
      <c r="AY12">
        <v>1413176340</v>
      </c>
      <c r="AZ12">
        <v>1412091423</v>
      </c>
      <c r="BA12" t="b">
        <v>0</v>
      </c>
      <c r="BB12">
        <v>34</v>
      </c>
      <c r="BC12" t="b">
        <v>1</v>
      </c>
      <c r="BD12" t="s">
        <v>8303</v>
      </c>
      <c r="BE12">
        <v>128</v>
      </c>
      <c r="BF12">
        <v>37.65</v>
      </c>
      <c r="BG12" s="10" t="s">
        <v>8315</v>
      </c>
      <c r="BH12" t="s">
        <v>8357</v>
      </c>
      <c r="BI12" s="16">
        <v>41912.650729166664</v>
      </c>
      <c r="BJ12" s="16">
        <v>41925.207638888889</v>
      </c>
    </row>
    <row r="13" spans="1:62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  <c r="V13">
        <v>1208</v>
      </c>
      <c r="W13" s="3" t="s">
        <v>1209</v>
      </c>
      <c r="X13" s="3" t="s">
        <v>5318</v>
      </c>
      <c r="Y13" s="6">
        <v>10000</v>
      </c>
      <c r="Z13" s="8">
        <v>15530</v>
      </c>
      <c r="AA13" t="s">
        <v>8218</v>
      </c>
      <c r="AB13" t="s">
        <v>8223</v>
      </c>
      <c r="AC13" t="s">
        <v>8245</v>
      </c>
      <c r="AD13">
        <v>1458835264</v>
      </c>
      <c r="AE13">
        <v>1456246864</v>
      </c>
      <c r="AF13" t="b">
        <v>0</v>
      </c>
      <c r="AG13">
        <v>75</v>
      </c>
      <c r="AH13" t="b">
        <v>1</v>
      </c>
      <c r="AI13" t="s">
        <v>8283</v>
      </c>
      <c r="AJ13">
        <v>155</v>
      </c>
      <c r="AK13">
        <v>207.07</v>
      </c>
      <c r="AL13" s="10" t="s">
        <v>8336</v>
      </c>
      <c r="AM13" t="s">
        <v>8337</v>
      </c>
      <c r="AN13" s="16">
        <v>42423.709074074075</v>
      </c>
      <c r="AO13" s="16">
        <v>42453.667407407411</v>
      </c>
      <c r="AQ13">
        <v>2938</v>
      </c>
      <c r="AR13" s="3" t="s">
        <v>2938</v>
      </c>
      <c r="AS13" s="3" t="s">
        <v>7048</v>
      </c>
      <c r="AT13" s="6">
        <v>4000</v>
      </c>
      <c r="AU13" s="8">
        <v>4055</v>
      </c>
      <c r="AV13" t="s">
        <v>8218</v>
      </c>
      <c r="AW13" t="s">
        <v>8223</v>
      </c>
      <c r="AX13" t="s">
        <v>8245</v>
      </c>
      <c r="AY13">
        <v>1422636814</v>
      </c>
      <c r="AZ13">
        <v>1420044814</v>
      </c>
      <c r="BA13" t="b">
        <v>0</v>
      </c>
      <c r="BB13">
        <v>32</v>
      </c>
      <c r="BC13" t="b">
        <v>1</v>
      </c>
      <c r="BD13" t="s">
        <v>8303</v>
      </c>
      <c r="BE13">
        <v>101</v>
      </c>
      <c r="BF13">
        <v>126.72</v>
      </c>
      <c r="BG13" s="10" t="s">
        <v>8315</v>
      </c>
      <c r="BH13" t="s">
        <v>8357</v>
      </c>
      <c r="BI13" s="16">
        <v>42004.703865740739</v>
      </c>
      <c r="BJ13" s="16">
        <v>42034.703865740739</v>
      </c>
    </row>
    <row r="14" spans="1:62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  <c r="V14">
        <v>1209</v>
      </c>
      <c r="W14" s="3" t="s">
        <v>1210</v>
      </c>
      <c r="X14" s="3" t="s">
        <v>5319</v>
      </c>
      <c r="Y14" s="6">
        <v>6000</v>
      </c>
      <c r="Z14" s="8">
        <v>6360</v>
      </c>
      <c r="AA14" t="s">
        <v>8218</v>
      </c>
      <c r="AB14" t="s">
        <v>8223</v>
      </c>
      <c r="AC14" t="s">
        <v>8245</v>
      </c>
      <c r="AD14">
        <v>1488053905</v>
      </c>
      <c r="AE14">
        <v>1485461905</v>
      </c>
      <c r="AF14" t="b">
        <v>0</v>
      </c>
      <c r="AG14">
        <v>46</v>
      </c>
      <c r="AH14" t="b">
        <v>1</v>
      </c>
      <c r="AI14" t="s">
        <v>8283</v>
      </c>
      <c r="AJ14">
        <v>106</v>
      </c>
      <c r="AK14">
        <v>138.26</v>
      </c>
      <c r="AL14" s="10" t="s">
        <v>8336</v>
      </c>
      <c r="AM14" t="s">
        <v>8337</v>
      </c>
      <c r="AN14" s="16">
        <v>42761.846122685187</v>
      </c>
      <c r="AO14" s="16">
        <v>42791.846122685187</v>
      </c>
      <c r="AQ14">
        <v>2939</v>
      </c>
      <c r="AR14" s="3" t="s">
        <v>2939</v>
      </c>
      <c r="AS14" s="3" t="s">
        <v>7049</v>
      </c>
      <c r="AT14" s="6">
        <v>8000</v>
      </c>
      <c r="AU14" s="8">
        <v>8230</v>
      </c>
      <c r="AV14" t="s">
        <v>8218</v>
      </c>
      <c r="AW14" t="s">
        <v>8223</v>
      </c>
      <c r="AX14" t="s">
        <v>8245</v>
      </c>
      <c r="AY14">
        <v>1409187600</v>
      </c>
      <c r="AZ14">
        <v>1406316312</v>
      </c>
      <c r="BA14" t="b">
        <v>0</v>
      </c>
      <c r="BB14">
        <v>25</v>
      </c>
      <c r="BC14" t="b">
        <v>1</v>
      </c>
      <c r="BD14" t="s">
        <v>8303</v>
      </c>
      <c r="BE14">
        <v>103</v>
      </c>
      <c r="BF14">
        <v>329.2</v>
      </c>
      <c r="BG14" s="10" t="s">
        <v>8315</v>
      </c>
      <c r="BH14" t="s">
        <v>8357</v>
      </c>
      <c r="BI14" s="16">
        <v>41845.809166666666</v>
      </c>
      <c r="BJ14" s="16">
        <v>41879.041666666664</v>
      </c>
    </row>
    <row r="15" spans="1:62" ht="27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  <c r="V15">
        <v>1212</v>
      </c>
      <c r="W15" s="3" t="s">
        <v>1213</v>
      </c>
      <c r="X15" s="3" t="s">
        <v>5322</v>
      </c>
      <c r="Y15" s="6">
        <v>2500</v>
      </c>
      <c r="Z15" s="8">
        <v>3226</v>
      </c>
      <c r="AA15" t="s">
        <v>8218</v>
      </c>
      <c r="AB15" t="s">
        <v>8223</v>
      </c>
      <c r="AC15" t="s">
        <v>8245</v>
      </c>
      <c r="AD15">
        <v>1448586000</v>
      </c>
      <c r="AE15">
        <v>1447195695</v>
      </c>
      <c r="AF15" t="b">
        <v>0</v>
      </c>
      <c r="AG15">
        <v>83</v>
      </c>
      <c r="AH15" t="b">
        <v>1</v>
      </c>
      <c r="AI15" t="s">
        <v>8283</v>
      </c>
      <c r="AJ15">
        <v>129</v>
      </c>
      <c r="AK15">
        <v>38.869999999999997</v>
      </c>
      <c r="AL15" s="10" t="s">
        <v>8336</v>
      </c>
      <c r="AM15" t="s">
        <v>8337</v>
      </c>
      <c r="AN15" s="16">
        <v>42318.950173611112</v>
      </c>
      <c r="AO15" s="16">
        <v>42335.041666666672</v>
      </c>
      <c r="AQ15">
        <v>2940</v>
      </c>
      <c r="AR15" s="3" t="s">
        <v>2940</v>
      </c>
      <c r="AS15" s="3" t="s">
        <v>7050</v>
      </c>
      <c r="AT15" s="6">
        <v>2500</v>
      </c>
      <c r="AU15" s="8">
        <v>2681</v>
      </c>
      <c r="AV15" t="s">
        <v>8218</v>
      </c>
      <c r="AW15" t="s">
        <v>8223</v>
      </c>
      <c r="AX15" t="s">
        <v>8245</v>
      </c>
      <c r="AY15">
        <v>1421606018</v>
      </c>
      <c r="AZ15">
        <v>1418150018</v>
      </c>
      <c r="BA15" t="b">
        <v>0</v>
      </c>
      <c r="BB15">
        <v>33</v>
      </c>
      <c r="BC15" t="b">
        <v>1</v>
      </c>
      <c r="BD15" t="s">
        <v>8303</v>
      </c>
      <c r="BE15">
        <v>107</v>
      </c>
      <c r="BF15">
        <v>81.239999999999995</v>
      </c>
      <c r="BG15" s="10" t="s">
        <v>8315</v>
      </c>
      <c r="BH15" t="s">
        <v>8357</v>
      </c>
      <c r="BI15" s="16">
        <v>41982.773356481484</v>
      </c>
      <c r="BJ15" s="16">
        <v>42022.773356481484</v>
      </c>
    </row>
    <row r="16" spans="1:62" ht="27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  <c r="V16">
        <v>1214</v>
      </c>
      <c r="W16" s="3" t="s">
        <v>1215</v>
      </c>
      <c r="X16" s="3" t="s">
        <v>5324</v>
      </c>
      <c r="Y16" s="6">
        <v>2000</v>
      </c>
      <c r="Z16" s="8">
        <v>2636</v>
      </c>
      <c r="AA16" t="s">
        <v>8218</v>
      </c>
      <c r="AB16" t="s">
        <v>8223</v>
      </c>
      <c r="AC16" t="s">
        <v>8245</v>
      </c>
      <c r="AD16">
        <v>1433880605</v>
      </c>
      <c r="AE16">
        <v>1428696605</v>
      </c>
      <c r="AF16" t="b">
        <v>0</v>
      </c>
      <c r="AG16">
        <v>25</v>
      </c>
      <c r="AH16" t="b">
        <v>1</v>
      </c>
      <c r="AI16" t="s">
        <v>8283</v>
      </c>
      <c r="AJ16">
        <v>132</v>
      </c>
      <c r="AK16">
        <v>105.44</v>
      </c>
      <c r="AL16" s="10" t="s">
        <v>8336</v>
      </c>
      <c r="AM16" t="s">
        <v>8337</v>
      </c>
      <c r="AN16" s="16">
        <v>42104.840335648143</v>
      </c>
      <c r="AO16" s="16">
        <v>42164.840335648143</v>
      </c>
      <c r="AQ16">
        <v>3748</v>
      </c>
      <c r="AR16" s="3" t="s">
        <v>3745</v>
      </c>
      <c r="AS16" s="3" t="s">
        <v>7858</v>
      </c>
      <c r="AT16" s="6">
        <v>5000</v>
      </c>
      <c r="AU16" s="8">
        <v>5176</v>
      </c>
      <c r="AV16" t="s">
        <v>8218</v>
      </c>
      <c r="AW16" t="s">
        <v>8223</v>
      </c>
      <c r="AX16" t="s">
        <v>8245</v>
      </c>
      <c r="AY16">
        <v>1455602340</v>
      </c>
      <c r="AZ16">
        <v>1453827436</v>
      </c>
      <c r="BA16" t="b">
        <v>0</v>
      </c>
      <c r="BB16">
        <v>52</v>
      </c>
      <c r="BC16" t="b">
        <v>1</v>
      </c>
      <c r="BD16" t="s">
        <v>8303</v>
      </c>
      <c r="BE16">
        <v>104</v>
      </c>
      <c r="BF16">
        <v>99.54</v>
      </c>
      <c r="BG16" s="10" t="s">
        <v>8315</v>
      </c>
      <c r="BH16" t="s">
        <v>8357</v>
      </c>
      <c r="BI16" s="16">
        <v>42395.706435185188</v>
      </c>
      <c r="BJ16" s="16">
        <v>42416.249305555553</v>
      </c>
    </row>
    <row r="17" spans="1:62" ht="28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  <c r="V17">
        <v>1215</v>
      </c>
      <c r="W17" s="3" t="s">
        <v>1216</v>
      </c>
      <c r="X17" s="3" t="s">
        <v>5325</v>
      </c>
      <c r="Y17" s="6">
        <v>5000</v>
      </c>
      <c r="Z17" s="8">
        <v>39304.01</v>
      </c>
      <c r="AA17" t="s">
        <v>8218</v>
      </c>
      <c r="AB17" t="s">
        <v>8223</v>
      </c>
      <c r="AC17" t="s">
        <v>8245</v>
      </c>
      <c r="AD17">
        <v>1401487756</v>
      </c>
      <c r="AE17">
        <v>1398895756</v>
      </c>
      <c r="AF17" t="b">
        <v>0</v>
      </c>
      <c r="AG17">
        <v>549</v>
      </c>
      <c r="AH17" t="b">
        <v>1</v>
      </c>
      <c r="AI17" t="s">
        <v>8283</v>
      </c>
      <c r="AJ17">
        <v>786</v>
      </c>
      <c r="AK17">
        <v>71.59</v>
      </c>
      <c r="AL17" s="10" t="s">
        <v>8336</v>
      </c>
      <c r="AM17" t="s">
        <v>8337</v>
      </c>
      <c r="AN17" s="16">
        <v>41759.923101851848</v>
      </c>
      <c r="AO17" s="16">
        <v>41789.923101851848</v>
      </c>
      <c r="AQ17">
        <v>3749</v>
      </c>
      <c r="AR17" s="3" t="s">
        <v>3746</v>
      </c>
      <c r="AS17" s="3" t="s">
        <v>7859</v>
      </c>
      <c r="AT17" s="6">
        <v>500</v>
      </c>
      <c r="AU17" s="8">
        <v>525</v>
      </c>
      <c r="AV17" t="s">
        <v>8218</v>
      </c>
      <c r="AW17" t="s">
        <v>8223</v>
      </c>
      <c r="AX17" t="s">
        <v>8245</v>
      </c>
      <c r="AY17">
        <v>1461902340</v>
      </c>
      <c r="AZ17">
        <v>1459220588</v>
      </c>
      <c r="BA17" t="b">
        <v>0</v>
      </c>
      <c r="BB17">
        <v>7</v>
      </c>
      <c r="BC17" t="b">
        <v>1</v>
      </c>
      <c r="BD17" t="s">
        <v>8303</v>
      </c>
      <c r="BE17">
        <v>105</v>
      </c>
      <c r="BF17">
        <v>75</v>
      </c>
      <c r="BG17" s="10" t="s">
        <v>8315</v>
      </c>
      <c r="BH17" t="s">
        <v>8357</v>
      </c>
      <c r="BI17" s="16">
        <v>42458.127175925925</v>
      </c>
      <c r="BJ17" s="16">
        <v>42489.165972222225</v>
      </c>
    </row>
    <row r="18" spans="1:62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  <c r="V18">
        <v>1216</v>
      </c>
      <c r="W18" s="3" t="s">
        <v>1217</v>
      </c>
      <c r="X18" s="3" t="s">
        <v>5326</v>
      </c>
      <c r="Y18" s="6">
        <v>14000</v>
      </c>
      <c r="Z18" s="8">
        <v>20398</v>
      </c>
      <c r="AA18" t="s">
        <v>8218</v>
      </c>
      <c r="AB18" t="s">
        <v>8223</v>
      </c>
      <c r="AC18" t="s">
        <v>8245</v>
      </c>
      <c r="AD18">
        <v>1443826980</v>
      </c>
      <c r="AE18">
        <v>1441032457</v>
      </c>
      <c r="AF18" t="b">
        <v>0</v>
      </c>
      <c r="AG18">
        <v>222</v>
      </c>
      <c r="AH18" t="b">
        <v>1</v>
      </c>
      <c r="AI18" t="s">
        <v>8283</v>
      </c>
      <c r="AJ18">
        <v>146</v>
      </c>
      <c r="AK18">
        <v>91.88</v>
      </c>
      <c r="AL18" s="10" t="s">
        <v>8336</v>
      </c>
      <c r="AM18" t="s">
        <v>8337</v>
      </c>
      <c r="AN18" s="16">
        <v>42247.616400462968</v>
      </c>
      <c r="AO18" s="16">
        <v>42279.960416666669</v>
      </c>
      <c r="AQ18">
        <v>3750</v>
      </c>
      <c r="AR18" s="3" t="s">
        <v>3747</v>
      </c>
      <c r="AS18" s="3" t="s">
        <v>7860</v>
      </c>
      <c r="AT18" s="6">
        <v>6000</v>
      </c>
      <c r="AU18" s="8">
        <v>6027</v>
      </c>
      <c r="AV18" t="s">
        <v>8218</v>
      </c>
      <c r="AW18" t="s">
        <v>8223</v>
      </c>
      <c r="AX18" t="s">
        <v>8245</v>
      </c>
      <c r="AY18">
        <v>1423555140</v>
      </c>
      <c r="AZ18">
        <v>1421105608</v>
      </c>
      <c r="BA18" t="b">
        <v>0</v>
      </c>
      <c r="BB18">
        <v>28</v>
      </c>
      <c r="BC18" t="b">
        <v>1</v>
      </c>
      <c r="BD18" t="s">
        <v>8303</v>
      </c>
      <c r="BE18">
        <v>100</v>
      </c>
      <c r="BF18">
        <v>215.25</v>
      </c>
      <c r="BG18" s="10" t="s">
        <v>8315</v>
      </c>
      <c r="BH18" t="s">
        <v>8357</v>
      </c>
      <c r="BI18" s="16">
        <v>42016.981574074074</v>
      </c>
      <c r="BJ18" s="16">
        <v>42045.332638888889</v>
      </c>
    </row>
    <row r="19" spans="1:62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  <c r="V19">
        <v>1217</v>
      </c>
      <c r="W19" s="3" t="s">
        <v>1218</v>
      </c>
      <c r="X19" s="3" t="s">
        <v>5327</v>
      </c>
      <c r="Y19" s="6">
        <v>26500</v>
      </c>
      <c r="Z19" s="8">
        <v>27189</v>
      </c>
      <c r="AA19" t="s">
        <v>8218</v>
      </c>
      <c r="AB19" t="s">
        <v>8223</v>
      </c>
      <c r="AC19" t="s">
        <v>8245</v>
      </c>
      <c r="AD19">
        <v>1468524340</v>
      </c>
      <c r="AE19">
        <v>1465932340</v>
      </c>
      <c r="AF19" t="b">
        <v>0</v>
      </c>
      <c r="AG19">
        <v>183</v>
      </c>
      <c r="AH19" t="b">
        <v>1</v>
      </c>
      <c r="AI19" t="s">
        <v>8283</v>
      </c>
      <c r="AJ19">
        <v>103</v>
      </c>
      <c r="AK19">
        <v>148.57</v>
      </c>
      <c r="AL19" s="10" t="s">
        <v>8336</v>
      </c>
      <c r="AM19" t="s">
        <v>8337</v>
      </c>
      <c r="AN19" s="16">
        <v>42535.809490740736</v>
      </c>
      <c r="AO19" s="16">
        <v>42565.809490740736</v>
      </c>
      <c r="AQ19">
        <v>3751</v>
      </c>
      <c r="AR19" s="3" t="s">
        <v>3748</v>
      </c>
      <c r="AS19" s="3" t="s">
        <v>7861</v>
      </c>
      <c r="AT19" s="6">
        <v>1000</v>
      </c>
      <c r="AU19" s="8">
        <v>1326</v>
      </c>
      <c r="AV19" t="s">
        <v>8218</v>
      </c>
      <c r="AW19" t="s">
        <v>8223</v>
      </c>
      <c r="AX19" t="s">
        <v>8245</v>
      </c>
      <c r="AY19">
        <v>1459641073</v>
      </c>
      <c r="AZ19">
        <v>1454460673</v>
      </c>
      <c r="BA19" t="b">
        <v>0</v>
      </c>
      <c r="BB19">
        <v>11</v>
      </c>
      <c r="BC19" t="b">
        <v>1</v>
      </c>
      <c r="BD19" t="s">
        <v>8303</v>
      </c>
      <c r="BE19">
        <v>133</v>
      </c>
      <c r="BF19">
        <v>120.55</v>
      </c>
      <c r="BG19" s="10" t="s">
        <v>8315</v>
      </c>
      <c r="BH19" t="s">
        <v>8357</v>
      </c>
      <c r="BI19" s="16">
        <v>42403.035567129627</v>
      </c>
      <c r="BJ19" s="16">
        <v>42462.993900462956</v>
      </c>
    </row>
    <row r="20" spans="1:62" ht="30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  <c r="V20">
        <v>1218</v>
      </c>
      <c r="W20" s="3" t="s">
        <v>1219</v>
      </c>
      <c r="X20" s="3" t="s">
        <v>5328</v>
      </c>
      <c r="Y20" s="6">
        <v>9000</v>
      </c>
      <c r="Z20" s="8">
        <v>15505</v>
      </c>
      <c r="AA20" t="s">
        <v>8218</v>
      </c>
      <c r="AB20" t="s">
        <v>8223</v>
      </c>
      <c r="AC20" t="s">
        <v>8245</v>
      </c>
      <c r="AD20">
        <v>1446346800</v>
      </c>
      <c r="AE20">
        <v>1443714800</v>
      </c>
      <c r="AF20" t="b">
        <v>0</v>
      </c>
      <c r="AG20">
        <v>89</v>
      </c>
      <c r="AH20" t="b">
        <v>1</v>
      </c>
      <c r="AI20" t="s">
        <v>8283</v>
      </c>
      <c r="AJ20">
        <v>172</v>
      </c>
      <c r="AK20">
        <v>174.21</v>
      </c>
      <c r="AL20" s="10" t="s">
        <v>8336</v>
      </c>
      <c r="AM20" t="s">
        <v>8337</v>
      </c>
      <c r="AN20" s="16">
        <v>42278.662037037036</v>
      </c>
      <c r="AO20" s="16">
        <v>42309.125</v>
      </c>
      <c r="AQ20">
        <v>3753</v>
      </c>
      <c r="AR20" s="3" t="s">
        <v>3750</v>
      </c>
      <c r="AS20" s="3" t="s">
        <v>7863</v>
      </c>
      <c r="AT20" s="6">
        <v>5000</v>
      </c>
      <c r="AU20" s="8">
        <v>5167</v>
      </c>
      <c r="AV20" t="s">
        <v>8218</v>
      </c>
      <c r="AW20" t="s">
        <v>8223</v>
      </c>
      <c r="AX20" t="s">
        <v>8245</v>
      </c>
      <c r="AY20">
        <v>1433289600</v>
      </c>
      <c r="AZ20">
        <v>1430768800</v>
      </c>
      <c r="BA20" t="b">
        <v>0</v>
      </c>
      <c r="BB20">
        <v>30</v>
      </c>
      <c r="BC20" t="b">
        <v>1</v>
      </c>
      <c r="BD20" t="s">
        <v>8303</v>
      </c>
      <c r="BE20">
        <v>103</v>
      </c>
      <c r="BF20">
        <v>172.23</v>
      </c>
      <c r="BG20" s="10" t="s">
        <v>8315</v>
      </c>
      <c r="BH20" t="s">
        <v>8357</v>
      </c>
      <c r="BI20" s="16">
        <v>42128.824074074073</v>
      </c>
      <c r="BJ20" s="16">
        <v>42158</v>
      </c>
    </row>
    <row r="21" spans="1:62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  <c r="V21">
        <v>1219</v>
      </c>
      <c r="W21" s="3" t="s">
        <v>1220</v>
      </c>
      <c r="X21" s="3" t="s">
        <v>5329</v>
      </c>
      <c r="Y21" s="6">
        <v>16350</v>
      </c>
      <c r="Z21" s="8">
        <v>26024</v>
      </c>
      <c r="AA21" t="s">
        <v>8218</v>
      </c>
      <c r="AB21" t="s">
        <v>8223</v>
      </c>
      <c r="AC21" t="s">
        <v>8245</v>
      </c>
      <c r="AD21">
        <v>1476961513</v>
      </c>
      <c r="AE21">
        <v>1474369513</v>
      </c>
      <c r="AF21" t="b">
        <v>0</v>
      </c>
      <c r="AG21">
        <v>253</v>
      </c>
      <c r="AH21" t="b">
        <v>1</v>
      </c>
      <c r="AI21" t="s">
        <v>8283</v>
      </c>
      <c r="AJ21">
        <v>159</v>
      </c>
      <c r="AK21">
        <v>102.86</v>
      </c>
      <c r="AL21" s="10" t="s">
        <v>8336</v>
      </c>
      <c r="AM21" t="s">
        <v>8337</v>
      </c>
      <c r="AN21" s="16">
        <v>42633.461956018517</v>
      </c>
      <c r="AO21" s="16">
        <v>42663.461956018517</v>
      </c>
      <c r="AQ21">
        <v>3754</v>
      </c>
      <c r="AR21" s="3" t="s">
        <v>3751</v>
      </c>
      <c r="AS21" s="3" t="s">
        <v>7864</v>
      </c>
      <c r="AT21" s="6">
        <v>2500</v>
      </c>
      <c r="AU21" s="8">
        <v>3000</v>
      </c>
      <c r="AV21" t="s">
        <v>8218</v>
      </c>
      <c r="AW21" t="s">
        <v>8223</v>
      </c>
      <c r="AX21" t="s">
        <v>8245</v>
      </c>
      <c r="AY21">
        <v>1406350740</v>
      </c>
      <c r="AZ21">
        <v>1403125737</v>
      </c>
      <c r="BA21" t="b">
        <v>0</v>
      </c>
      <c r="BB21">
        <v>27</v>
      </c>
      <c r="BC21" t="b">
        <v>1</v>
      </c>
      <c r="BD21" t="s">
        <v>8303</v>
      </c>
      <c r="BE21">
        <v>120</v>
      </c>
      <c r="BF21">
        <v>111.11</v>
      </c>
      <c r="BG21" s="10" t="s">
        <v>8315</v>
      </c>
      <c r="BH21" t="s">
        <v>8357</v>
      </c>
      <c r="BI21" s="16">
        <v>41808.881215277775</v>
      </c>
      <c r="BJ21" s="16">
        <v>41846.207638888889</v>
      </c>
    </row>
    <row r="22" spans="1:62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  <c r="V22">
        <v>1223</v>
      </c>
      <c r="W22" s="3" t="s">
        <v>1224</v>
      </c>
      <c r="X22" s="3" t="s">
        <v>5333</v>
      </c>
      <c r="Y22" s="6">
        <v>19800</v>
      </c>
      <c r="Z22" s="8">
        <v>22197</v>
      </c>
      <c r="AA22" t="s">
        <v>8218</v>
      </c>
      <c r="AB22" t="s">
        <v>8223</v>
      </c>
      <c r="AC22" t="s">
        <v>8245</v>
      </c>
      <c r="AD22">
        <v>1478754909</v>
      </c>
      <c r="AE22">
        <v>1476159309</v>
      </c>
      <c r="AF22" t="b">
        <v>0</v>
      </c>
      <c r="AG22">
        <v>191</v>
      </c>
      <c r="AH22" t="b">
        <v>1</v>
      </c>
      <c r="AI22" t="s">
        <v>8283</v>
      </c>
      <c r="AJ22">
        <v>112</v>
      </c>
      <c r="AK22">
        <v>116.21</v>
      </c>
      <c r="AL22" s="10" t="s">
        <v>8336</v>
      </c>
      <c r="AM22" t="s">
        <v>8337</v>
      </c>
      <c r="AN22" s="16">
        <v>42654.177187499998</v>
      </c>
      <c r="AO22" s="16">
        <v>42684.218854166669</v>
      </c>
      <c r="AQ22">
        <v>3756</v>
      </c>
      <c r="AR22" s="3" t="s">
        <v>3753</v>
      </c>
      <c r="AS22" s="3" t="s">
        <v>7866</v>
      </c>
      <c r="AT22" s="6">
        <v>4500</v>
      </c>
      <c r="AU22" s="8">
        <v>4550</v>
      </c>
      <c r="AV22" t="s">
        <v>8218</v>
      </c>
      <c r="AW22" t="s">
        <v>8223</v>
      </c>
      <c r="AX22" t="s">
        <v>8245</v>
      </c>
      <c r="AY22">
        <v>1402515198</v>
      </c>
      <c r="AZ22">
        <v>1399923198</v>
      </c>
      <c r="BA22" t="b">
        <v>0</v>
      </c>
      <c r="BB22">
        <v>17</v>
      </c>
      <c r="BC22" t="b">
        <v>1</v>
      </c>
      <c r="BD22" t="s">
        <v>8303</v>
      </c>
      <c r="BE22">
        <v>101</v>
      </c>
      <c r="BF22">
        <v>267.64999999999998</v>
      </c>
      <c r="BG22" s="10" t="s">
        <v>8315</v>
      </c>
      <c r="BH22" t="s">
        <v>8357</v>
      </c>
      <c r="BI22" s="16">
        <v>41771.814791666664</v>
      </c>
      <c r="BJ22" s="16">
        <v>41801.814791666664</v>
      </c>
    </row>
    <row r="23" spans="1:62" ht="27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  <c r="V23">
        <v>1507</v>
      </c>
      <c r="W23" s="3" t="s">
        <v>1508</v>
      </c>
      <c r="X23" s="3" t="s">
        <v>5617</v>
      </c>
      <c r="Y23" s="6">
        <v>1200</v>
      </c>
      <c r="Z23" s="8">
        <v>2580</v>
      </c>
      <c r="AA23" t="s">
        <v>8218</v>
      </c>
      <c r="AB23" t="s">
        <v>8223</v>
      </c>
      <c r="AC23" t="s">
        <v>8245</v>
      </c>
      <c r="AD23">
        <v>1273911000</v>
      </c>
      <c r="AE23">
        <v>1268822909</v>
      </c>
      <c r="AF23" t="b">
        <v>1</v>
      </c>
      <c r="AG23">
        <v>33</v>
      </c>
      <c r="AH23" t="b">
        <v>1</v>
      </c>
      <c r="AI23" t="s">
        <v>8283</v>
      </c>
      <c r="AJ23">
        <v>215</v>
      </c>
      <c r="AK23">
        <v>78.180000000000007</v>
      </c>
      <c r="AL23" s="10" t="s">
        <v>8336</v>
      </c>
      <c r="AM23" t="s">
        <v>8337</v>
      </c>
      <c r="AN23" s="16">
        <v>40254.450335648151</v>
      </c>
      <c r="AO23" s="16">
        <v>40313.340277777781</v>
      </c>
      <c r="AQ23">
        <v>3757</v>
      </c>
      <c r="AR23" s="3" t="s">
        <v>3754</v>
      </c>
      <c r="AS23" s="3" t="s">
        <v>7867</v>
      </c>
      <c r="AT23" s="6">
        <v>3500</v>
      </c>
      <c r="AU23" s="8">
        <v>3798</v>
      </c>
      <c r="AV23" t="s">
        <v>8218</v>
      </c>
      <c r="AW23" t="s">
        <v>8223</v>
      </c>
      <c r="AX23" t="s">
        <v>8245</v>
      </c>
      <c r="AY23">
        <v>1417465515</v>
      </c>
      <c r="AZ23">
        <v>1415737515</v>
      </c>
      <c r="BA23" t="b">
        <v>0</v>
      </c>
      <c r="BB23">
        <v>50</v>
      </c>
      <c r="BC23" t="b">
        <v>1</v>
      </c>
      <c r="BD23" t="s">
        <v>8303</v>
      </c>
      <c r="BE23">
        <v>109</v>
      </c>
      <c r="BF23">
        <v>75.959999999999994</v>
      </c>
      <c r="BG23" s="10" t="s">
        <v>8315</v>
      </c>
      <c r="BH23" t="s">
        <v>8357</v>
      </c>
      <c r="BI23" s="16">
        <v>41954.850868055553</v>
      </c>
      <c r="BJ23" s="16">
        <v>41974.850868055553</v>
      </c>
    </row>
    <row r="24" spans="1:62" ht="25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  <c r="V24">
        <v>1508</v>
      </c>
      <c r="W24" s="3" t="s">
        <v>1509</v>
      </c>
      <c r="X24" s="3" t="s">
        <v>5618</v>
      </c>
      <c r="Y24" s="6">
        <v>18500</v>
      </c>
      <c r="Z24" s="8">
        <v>20491</v>
      </c>
      <c r="AA24" t="s">
        <v>8218</v>
      </c>
      <c r="AB24" t="s">
        <v>8223</v>
      </c>
      <c r="AC24" t="s">
        <v>8245</v>
      </c>
      <c r="AD24">
        <v>1403880281</v>
      </c>
      <c r="AE24">
        <v>1401201881</v>
      </c>
      <c r="AF24" t="b">
        <v>1</v>
      </c>
      <c r="AG24">
        <v>211</v>
      </c>
      <c r="AH24" t="b">
        <v>1</v>
      </c>
      <c r="AI24" t="s">
        <v>8283</v>
      </c>
      <c r="AJ24">
        <v>111</v>
      </c>
      <c r="AK24">
        <v>97.11</v>
      </c>
      <c r="AL24" s="10" t="s">
        <v>8336</v>
      </c>
      <c r="AM24" t="s">
        <v>8337</v>
      </c>
      <c r="AN24" s="16">
        <v>41786.614363425928</v>
      </c>
      <c r="AO24" s="16">
        <v>41817.614363425928</v>
      </c>
      <c r="AQ24">
        <v>3758</v>
      </c>
      <c r="AR24" s="3" t="s">
        <v>3755</v>
      </c>
      <c r="AS24" s="3" t="s">
        <v>7868</v>
      </c>
      <c r="AT24" s="6">
        <v>1500</v>
      </c>
      <c r="AU24" s="8">
        <v>1535</v>
      </c>
      <c r="AV24" t="s">
        <v>8218</v>
      </c>
      <c r="AW24" t="s">
        <v>8223</v>
      </c>
      <c r="AX24" t="s">
        <v>8245</v>
      </c>
      <c r="AY24">
        <v>1400475600</v>
      </c>
      <c r="AZ24">
        <v>1397819938</v>
      </c>
      <c r="BA24" t="b">
        <v>0</v>
      </c>
      <c r="BB24">
        <v>26</v>
      </c>
      <c r="BC24" t="b">
        <v>1</v>
      </c>
      <c r="BD24" t="s">
        <v>8303</v>
      </c>
      <c r="BE24">
        <v>102</v>
      </c>
      <c r="BF24">
        <v>59.04</v>
      </c>
      <c r="BG24" s="10" t="s">
        <v>8315</v>
      </c>
      <c r="BH24" t="s">
        <v>8357</v>
      </c>
      <c r="BI24" s="16">
        <v>41747.471504629626</v>
      </c>
      <c r="BJ24" s="16">
        <v>41778.208333333336</v>
      </c>
    </row>
    <row r="25" spans="1:62" ht="28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  <c r="V25">
        <v>1511</v>
      </c>
      <c r="W25" s="3" t="s">
        <v>1512</v>
      </c>
      <c r="X25" s="3" t="s">
        <v>5621</v>
      </c>
      <c r="Y25" s="6">
        <v>14000</v>
      </c>
      <c r="Z25" s="8">
        <v>15651</v>
      </c>
      <c r="AA25" t="s">
        <v>8218</v>
      </c>
      <c r="AB25" t="s">
        <v>8223</v>
      </c>
      <c r="AC25" t="s">
        <v>8245</v>
      </c>
      <c r="AD25">
        <v>1447858804</v>
      </c>
      <c r="AE25">
        <v>1445263204</v>
      </c>
      <c r="AF25" t="b">
        <v>1</v>
      </c>
      <c r="AG25">
        <v>206</v>
      </c>
      <c r="AH25" t="b">
        <v>1</v>
      </c>
      <c r="AI25" t="s">
        <v>8283</v>
      </c>
      <c r="AJ25">
        <v>112</v>
      </c>
      <c r="AK25">
        <v>75.98</v>
      </c>
      <c r="AL25" s="10" t="s">
        <v>8336</v>
      </c>
      <c r="AM25" t="s">
        <v>8337</v>
      </c>
      <c r="AN25" s="16">
        <v>42296.583379629628</v>
      </c>
      <c r="AO25" s="16">
        <v>42326.625046296293</v>
      </c>
      <c r="AQ25">
        <v>3759</v>
      </c>
      <c r="AR25" s="3" t="s">
        <v>3756</v>
      </c>
      <c r="AS25" s="3" t="s">
        <v>7869</v>
      </c>
      <c r="AT25" s="6">
        <v>4000</v>
      </c>
      <c r="AU25" s="8">
        <v>4409.7700000000004</v>
      </c>
      <c r="AV25" t="s">
        <v>8218</v>
      </c>
      <c r="AW25" t="s">
        <v>8223</v>
      </c>
      <c r="AX25" t="s">
        <v>8245</v>
      </c>
      <c r="AY25">
        <v>1440556553</v>
      </c>
      <c r="AZ25">
        <v>1435372553</v>
      </c>
      <c r="BA25" t="b">
        <v>0</v>
      </c>
      <c r="BB25">
        <v>88</v>
      </c>
      <c r="BC25" t="b">
        <v>1</v>
      </c>
      <c r="BD25" t="s">
        <v>8303</v>
      </c>
      <c r="BE25">
        <v>110</v>
      </c>
      <c r="BF25">
        <v>50.11</v>
      </c>
      <c r="BG25" s="10" t="s">
        <v>8315</v>
      </c>
      <c r="BH25" t="s">
        <v>8357</v>
      </c>
      <c r="BI25" s="16">
        <v>42182.108252314814</v>
      </c>
      <c r="BJ25" s="16">
        <v>42242.108252314814</v>
      </c>
    </row>
    <row r="26" spans="1:62" ht="27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  <c r="V26">
        <v>1512</v>
      </c>
      <c r="W26" s="3" t="s">
        <v>1513</v>
      </c>
      <c r="X26" s="3" t="s">
        <v>5622</v>
      </c>
      <c r="Y26" s="6">
        <v>3500</v>
      </c>
      <c r="Z26" s="8">
        <v>19557</v>
      </c>
      <c r="AA26" t="s">
        <v>8218</v>
      </c>
      <c r="AB26" t="s">
        <v>8223</v>
      </c>
      <c r="AC26" t="s">
        <v>8245</v>
      </c>
      <c r="AD26">
        <v>1486311939</v>
      </c>
      <c r="AE26">
        <v>1483719939</v>
      </c>
      <c r="AF26" t="b">
        <v>1</v>
      </c>
      <c r="AG26">
        <v>335</v>
      </c>
      <c r="AH26" t="b">
        <v>1</v>
      </c>
      <c r="AI26" t="s">
        <v>8283</v>
      </c>
      <c r="AJ26">
        <v>559</v>
      </c>
      <c r="AK26">
        <v>58.38</v>
      </c>
      <c r="AL26" s="10" t="s">
        <v>8336</v>
      </c>
      <c r="AM26" t="s">
        <v>8337</v>
      </c>
      <c r="AN26" s="16">
        <v>42741.684479166666</v>
      </c>
      <c r="AO26" s="16">
        <v>42771.684479166666</v>
      </c>
      <c r="AQ26">
        <v>3760</v>
      </c>
      <c r="AR26" s="3" t="s">
        <v>3757</v>
      </c>
      <c r="AS26" s="3" t="s">
        <v>7870</v>
      </c>
      <c r="AT26" s="6">
        <v>5000</v>
      </c>
      <c r="AU26" s="8">
        <v>5050.7700000000004</v>
      </c>
      <c r="AV26" t="s">
        <v>8218</v>
      </c>
      <c r="AW26" t="s">
        <v>8223</v>
      </c>
      <c r="AX26" t="s">
        <v>8245</v>
      </c>
      <c r="AY26">
        <v>1399293386</v>
      </c>
      <c r="AZ26">
        <v>1397133386</v>
      </c>
      <c r="BA26" t="b">
        <v>0</v>
      </c>
      <c r="BB26">
        <v>91</v>
      </c>
      <c r="BC26" t="b">
        <v>1</v>
      </c>
      <c r="BD26" t="s">
        <v>8303</v>
      </c>
      <c r="BE26">
        <v>101</v>
      </c>
      <c r="BF26">
        <v>55.5</v>
      </c>
      <c r="BG26" s="10" t="s">
        <v>8315</v>
      </c>
      <c r="BH26" t="s">
        <v>8357</v>
      </c>
      <c r="BI26" s="16">
        <v>41739.525300925925</v>
      </c>
      <c r="BJ26" s="16">
        <v>41764.525300925925</v>
      </c>
    </row>
    <row r="27" spans="1:62" ht="24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  <c r="V27">
        <v>1514</v>
      </c>
      <c r="W27" s="3" t="s">
        <v>1515</v>
      </c>
      <c r="X27" s="3" t="s">
        <v>5624</v>
      </c>
      <c r="Y27" s="6">
        <v>25000</v>
      </c>
      <c r="Z27" s="8">
        <v>26619</v>
      </c>
      <c r="AA27" t="s">
        <v>8218</v>
      </c>
      <c r="AB27" t="s">
        <v>8223</v>
      </c>
      <c r="AC27" t="s">
        <v>8245</v>
      </c>
      <c r="AD27">
        <v>1443363640</v>
      </c>
      <c r="AE27">
        <v>1439907640</v>
      </c>
      <c r="AF27" t="b">
        <v>1</v>
      </c>
      <c r="AG27">
        <v>176</v>
      </c>
      <c r="AH27" t="b">
        <v>1</v>
      </c>
      <c r="AI27" t="s">
        <v>8283</v>
      </c>
      <c r="AJ27">
        <v>106</v>
      </c>
      <c r="AK27">
        <v>151.24</v>
      </c>
      <c r="AL27" s="10" t="s">
        <v>8336</v>
      </c>
      <c r="AM27" t="s">
        <v>8337</v>
      </c>
      <c r="AN27" s="16">
        <v>42234.597685185188</v>
      </c>
      <c r="AO27" s="16">
        <v>42274.597685185188</v>
      </c>
      <c r="AQ27">
        <v>3763</v>
      </c>
      <c r="AR27" s="3" t="s">
        <v>3760</v>
      </c>
      <c r="AS27" s="3" t="s">
        <v>7873</v>
      </c>
      <c r="AT27" s="6">
        <v>5000</v>
      </c>
      <c r="AU27" s="8">
        <v>5000</v>
      </c>
      <c r="AV27" t="s">
        <v>8218</v>
      </c>
      <c r="AW27" t="s">
        <v>8223</v>
      </c>
      <c r="AX27" t="s">
        <v>8245</v>
      </c>
      <c r="AY27">
        <v>1427907626</v>
      </c>
      <c r="AZ27">
        <v>1425319226</v>
      </c>
      <c r="BA27" t="b">
        <v>0</v>
      </c>
      <c r="BB27">
        <v>77</v>
      </c>
      <c r="BC27" t="b">
        <v>1</v>
      </c>
      <c r="BD27" t="s">
        <v>8303</v>
      </c>
      <c r="BE27">
        <v>100</v>
      </c>
      <c r="BF27">
        <v>64.94</v>
      </c>
      <c r="BG27" s="10" t="s">
        <v>8315</v>
      </c>
      <c r="BH27" t="s">
        <v>8357</v>
      </c>
      <c r="BI27" s="16">
        <v>42065.750300925924</v>
      </c>
      <c r="BJ27" s="16">
        <v>42095.708634259259</v>
      </c>
    </row>
    <row r="28" spans="1:62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  <c r="V28">
        <v>1516</v>
      </c>
      <c r="W28" s="3" t="s">
        <v>1517</v>
      </c>
      <c r="X28" s="3" t="s">
        <v>5626</v>
      </c>
      <c r="Y28" s="6">
        <v>17000</v>
      </c>
      <c r="Z28" s="8">
        <v>18472</v>
      </c>
      <c r="AA28" t="s">
        <v>8218</v>
      </c>
      <c r="AB28" t="s">
        <v>8223</v>
      </c>
      <c r="AC28" t="s">
        <v>8245</v>
      </c>
      <c r="AD28">
        <v>1475762400</v>
      </c>
      <c r="AE28">
        <v>1473160292</v>
      </c>
      <c r="AF28" t="b">
        <v>1</v>
      </c>
      <c r="AG28">
        <v>116</v>
      </c>
      <c r="AH28" t="b">
        <v>1</v>
      </c>
      <c r="AI28" t="s">
        <v>8283</v>
      </c>
      <c r="AJ28">
        <v>109</v>
      </c>
      <c r="AK28">
        <v>159.24</v>
      </c>
      <c r="AL28" s="10" t="s">
        <v>8336</v>
      </c>
      <c r="AM28" t="s">
        <v>8337</v>
      </c>
      <c r="AN28" s="16">
        <v>42619.466342592597</v>
      </c>
      <c r="AO28" s="16">
        <v>42649.583333333328</v>
      </c>
      <c r="AQ28">
        <v>3764</v>
      </c>
      <c r="AR28" s="3" t="s">
        <v>3761</v>
      </c>
      <c r="AS28" s="3" t="s">
        <v>7874</v>
      </c>
      <c r="AT28" s="6">
        <v>1500</v>
      </c>
      <c r="AU28" s="8">
        <v>1500</v>
      </c>
      <c r="AV28" t="s">
        <v>8218</v>
      </c>
      <c r="AW28" t="s">
        <v>8223</v>
      </c>
      <c r="AX28" t="s">
        <v>8245</v>
      </c>
      <c r="AY28">
        <v>1464482160</v>
      </c>
      <c r="AZ28">
        <v>1462824832</v>
      </c>
      <c r="BA28" t="b">
        <v>0</v>
      </c>
      <c r="BB28">
        <v>27</v>
      </c>
      <c r="BC28" t="b">
        <v>1</v>
      </c>
      <c r="BD28" t="s">
        <v>8303</v>
      </c>
      <c r="BE28">
        <v>100</v>
      </c>
      <c r="BF28">
        <v>55.56</v>
      </c>
      <c r="BG28" s="10" t="s">
        <v>8315</v>
      </c>
      <c r="BH28" t="s">
        <v>8357</v>
      </c>
      <c r="BI28" s="16">
        <v>42499.842962962968</v>
      </c>
      <c r="BJ28" s="16">
        <v>42519.024999999994</v>
      </c>
    </row>
    <row r="29" spans="1:62" ht="28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  <c r="V29">
        <v>1517</v>
      </c>
      <c r="W29" s="3" t="s">
        <v>1518</v>
      </c>
      <c r="X29" s="3" t="s">
        <v>5627</v>
      </c>
      <c r="Y29" s="6">
        <v>15000</v>
      </c>
      <c r="Z29" s="8">
        <v>24297</v>
      </c>
      <c r="AA29" t="s">
        <v>8218</v>
      </c>
      <c r="AB29" t="s">
        <v>8223</v>
      </c>
      <c r="AC29" t="s">
        <v>8245</v>
      </c>
      <c r="AD29">
        <v>1417845600</v>
      </c>
      <c r="AE29">
        <v>1415194553</v>
      </c>
      <c r="AF29" t="b">
        <v>1</v>
      </c>
      <c r="AG29">
        <v>615</v>
      </c>
      <c r="AH29" t="b">
        <v>1</v>
      </c>
      <c r="AI29" t="s">
        <v>8283</v>
      </c>
      <c r="AJ29">
        <v>162</v>
      </c>
      <c r="AK29">
        <v>39.51</v>
      </c>
      <c r="AL29" s="10" t="s">
        <v>8336</v>
      </c>
      <c r="AM29" t="s">
        <v>8337</v>
      </c>
      <c r="AN29" s="16">
        <v>41948.56658564815</v>
      </c>
      <c r="AO29" s="16">
        <v>41979.25</v>
      </c>
      <c r="AQ29">
        <v>3765</v>
      </c>
      <c r="AR29" s="3" t="s">
        <v>3762</v>
      </c>
      <c r="AS29" s="3" t="s">
        <v>7875</v>
      </c>
      <c r="AT29" s="6">
        <v>7000</v>
      </c>
      <c r="AU29" s="8">
        <v>7942</v>
      </c>
      <c r="AV29" t="s">
        <v>8218</v>
      </c>
      <c r="AW29" t="s">
        <v>8223</v>
      </c>
      <c r="AX29" t="s">
        <v>8245</v>
      </c>
      <c r="AY29">
        <v>1406745482</v>
      </c>
      <c r="AZ29">
        <v>1404153482</v>
      </c>
      <c r="BA29" t="b">
        <v>0</v>
      </c>
      <c r="BB29">
        <v>107</v>
      </c>
      <c r="BC29" t="b">
        <v>1</v>
      </c>
      <c r="BD29" t="s">
        <v>8303</v>
      </c>
      <c r="BE29">
        <v>113</v>
      </c>
      <c r="BF29">
        <v>74.22</v>
      </c>
      <c r="BG29" s="10" t="s">
        <v>8315</v>
      </c>
      <c r="BH29" t="s">
        <v>8357</v>
      </c>
      <c r="BI29" s="16">
        <v>41820.776412037041</v>
      </c>
      <c r="BJ29" s="16">
        <v>41850.776412037041</v>
      </c>
    </row>
    <row r="30" spans="1:62" ht="21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  <c r="V30">
        <v>1518</v>
      </c>
      <c r="W30" s="3" t="s">
        <v>1519</v>
      </c>
      <c r="X30" s="3" t="s">
        <v>5628</v>
      </c>
      <c r="Y30" s="6">
        <v>15000</v>
      </c>
      <c r="Z30" s="8">
        <v>30805</v>
      </c>
      <c r="AA30" t="s">
        <v>8218</v>
      </c>
      <c r="AB30" t="s">
        <v>8223</v>
      </c>
      <c r="AC30" t="s">
        <v>8245</v>
      </c>
      <c r="AD30">
        <v>1401565252</v>
      </c>
      <c r="AE30">
        <v>1398973252</v>
      </c>
      <c r="AF30" t="b">
        <v>1</v>
      </c>
      <c r="AG30">
        <v>236</v>
      </c>
      <c r="AH30" t="b">
        <v>1</v>
      </c>
      <c r="AI30" t="s">
        <v>8283</v>
      </c>
      <c r="AJ30">
        <v>205</v>
      </c>
      <c r="AK30">
        <v>130.53</v>
      </c>
      <c r="AL30" s="10" t="s">
        <v>8336</v>
      </c>
      <c r="AM30" t="s">
        <v>8337</v>
      </c>
      <c r="AN30" s="16">
        <v>41760.8200462963</v>
      </c>
      <c r="AO30" s="16">
        <v>41790.8200462963</v>
      </c>
      <c r="AQ30">
        <v>3766</v>
      </c>
      <c r="AR30" s="3" t="s">
        <v>3763</v>
      </c>
      <c r="AS30" s="3" t="s">
        <v>7876</v>
      </c>
      <c r="AT30" s="6">
        <v>10000</v>
      </c>
      <c r="AU30" s="8">
        <v>10265.01</v>
      </c>
      <c r="AV30" t="s">
        <v>8218</v>
      </c>
      <c r="AW30" t="s">
        <v>8223</v>
      </c>
      <c r="AX30" t="s">
        <v>8245</v>
      </c>
      <c r="AY30">
        <v>1404360045</v>
      </c>
      <c r="AZ30">
        <v>1401336045</v>
      </c>
      <c r="BA30" t="b">
        <v>0</v>
      </c>
      <c r="BB30">
        <v>96</v>
      </c>
      <c r="BC30" t="b">
        <v>1</v>
      </c>
      <c r="BD30" t="s">
        <v>8303</v>
      </c>
      <c r="BE30">
        <v>103</v>
      </c>
      <c r="BF30">
        <v>106.93</v>
      </c>
      <c r="BG30" s="10" t="s">
        <v>8315</v>
      </c>
      <c r="BH30" t="s">
        <v>8357</v>
      </c>
      <c r="BI30" s="16">
        <v>41788.167187500003</v>
      </c>
      <c r="BJ30" s="16">
        <v>41823.167187500003</v>
      </c>
    </row>
    <row r="31" spans="1:62" ht="28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  <c r="V31">
        <v>1519</v>
      </c>
      <c r="W31" s="3" t="s">
        <v>1520</v>
      </c>
      <c r="X31" s="3" t="s">
        <v>5629</v>
      </c>
      <c r="Y31" s="6">
        <v>9000</v>
      </c>
      <c r="Z31" s="8">
        <v>9302.75</v>
      </c>
      <c r="AA31" t="s">
        <v>8218</v>
      </c>
      <c r="AB31" t="s">
        <v>8223</v>
      </c>
      <c r="AC31" t="s">
        <v>8245</v>
      </c>
      <c r="AD31">
        <v>1403301540</v>
      </c>
      <c r="AE31">
        <v>1400867283</v>
      </c>
      <c r="AF31" t="b">
        <v>1</v>
      </c>
      <c r="AG31">
        <v>145</v>
      </c>
      <c r="AH31" t="b">
        <v>1</v>
      </c>
      <c r="AI31" t="s">
        <v>8283</v>
      </c>
      <c r="AJ31">
        <v>103</v>
      </c>
      <c r="AK31">
        <v>64.16</v>
      </c>
      <c r="AL31" s="10" t="s">
        <v>8336</v>
      </c>
      <c r="AM31" t="s">
        <v>8337</v>
      </c>
      <c r="AN31" s="16">
        <v>41782.741701388892</v>
      </c>
      <c r="AO31" s="16">
        <v>41810.915972222225</v>
      </c>
      <c r="AQ31">
        <v>3767</v>
      </c>
      <c r="AR31" s="3" t="s">
        <v>3764</v>
      </c>
      <c r="AS31" s="3" t="s">
        <v>7877</v>
      </c>
      <c r="AT31" s="6">
        <v>2000</v>
      </c>
      <c r="AU31" s="8">
        <v>2335</v>
      </c>
      <c r="AV31" t="s">
        <v>8218</v>
      </c>
      <c r="AW31" t="s">
        <v>8223</v>
      </c>
      <c r="AX31" t="s">
        <v>8245</v>
      </c>
      <c r="AY31">
        <v>1425185940</v>
      </c>
      <c r="AZ31">
        <v>1423960097</v>
      </c>
      <c r="BA31" t="b">
        <v>0</v>
      </c>
      <c r="BB31">
        <v>56</v>
      </c>
      <c r="BC31" t="b">
        <v>1</v>
      </c>
      <c r="BD31" t="s">
        <v>8303</v>
      </c>
      <c r="BE31">
        <v>117</v>
      </c>
      <c r="BF31">
        <v>41.7</v>
      </c>
      <c r="BG31" s="10" t="s">
        <v>8315</v>
      </c>
      <c r="BH31" t="s">
        <v>8357</v>
      </c>
      <c r="BI31" s="16">
        <v>42050.019641203704</v>
      </c>
      <c r="BJ31" s="16">
        <v>42064.207638888889</v>
      </c>
    </row>
    <row r="32" spans="1:62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  <c r="V32">
        <v>1520</v>
      </c>
      <c r="W32" s="3" t="s">
        <v>1521</v>
      </c>
      <c r="X32" s="3" t="s">
        <v>5630</v>
      </c>
      <c r="Y32" s="6">
        <v>18000</v>
      </c>
      <c r="Z32" s="8">
        <v>18625</v>
      </c>
      <c r="AA32" t="s">
        <v>8218</v>
      </c>
      <c r="AB32" t="s">
        <v>8223</v>
      </c>
      <c r="AC32" t="s">
        <v>8245</v>
      </c>
      <c r="AD32">
        <v>1418961600</v>
      </c>
      <c r="AE32">
        <v>1415824513</v>
      </c>
      <c r="AF32" t="b">
        <v>1</v>
      </c>
      <c r="AG32">
        <v>167</v>
      </c>
      <c r="AH32" t="b">
        <v>1</v>
      </c>
      <c r="AI32" t="s">
        <v>8283</v>
      </c>
      <c r="AJ32">
        <v>103</v>
      </c>
      <c r="AK32">
        <v>111.53</v>
      </c>
      <c r="AL32" s="10" t="s">
        <v>8336</v>
      </c>
      <c r="AM32" t="s">
        <v>8337</v>
      </c>
      <c r="AN32" s="16">
        <v>41955.857789351852</v>
      </c>
      <c r="AO32" s="16">
        <v>41992.166666666672</v>
      </c>
      <c r="AQ32">
        <v>3768</v>
      </c>
      <c r="AR32" s="3" t="s">
        <v>3765</v>
      </c>
      <c r="AS32" s="3" t="s">
        <v>7878</v>
      </c>
      <c r="AT32" s="6">
        <v>4000</v>
      </c>
      <c r="AU32" s="8">
        <v>4306.1099999999997</v>
      </c>
      <c r="AV32" t="s">
        <v>8218</v>
      </c>
      <c r="AW32" t="s">
        <v>8223</v>
      </c>
      <c r="AX32" t="s">
        <v>8245</v>
      </c>
      <c r="AY32">
        <v>1402594090</v>
      </c>
      <c r="AZ32">
        <v>1400002090</v>
      </c>
      <c r="BA32" t="b">
        <v>0</v>
      </c>
      <c r="BB32">
        <v>58</v>
      </c>
      <c r="BC32" t="b">
        <v>1</v>
      </c>
      <c r="BD32" t="s">
        <v>8303</v>
      </c>
      <c r="BE32">
        <v>108</v>
      </c>
      <c r="BF32">
        <v>74.239999999999995</v>
      </c>
      <c r="BG32" s="10" t="s">
        <v>8315</v>
      </c>
      <c r="BH32" t="s">
        <v>8357</v>
      </c>
      <c r="BI32" s="16">
        <v>41772.727893518517</v>
      </c>
      <c r="BJ32" s="16">
        <v>41802.727893518517</v>
      </c>
    </row>
    <row r="33" spans="1:62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  <c r="V33">
        <v>1521</v>
      </c>
      <c r="W33" s="3" t="s">
        <v>1522</v>
      </c>
      <c r="X33" s="3" t="s">
        <v>5631</v>
      </c>
      <c r="Y33" s="6">
        <v>37500</v>
      </c>
      <c r="Z33" s="8">
        <v>40055</v>
      </c>
      <c r="AA33" t="s">
        <v>8218</v>
      </c>
      <c r="AB33" t="s">
        <v>8223</v>
      </c>
      <c r="AC33" t="s">
        <v>8245</v>
      </c>
      <c r="AD33">
        <v>1465272091</v>
      </c>
      <c r="AE33">
        <v>1462248091</v>
      </c>
      <c r="AF33" t="b">
        <v>1</v>
      </c>
      <c r="AG33">
        <v>235</v>
      </c>
      <c r="AH33" t="b">
        <v>1</v>
      </c>
      <c r="AI33" t="s">
        <v>8283</v>
      </c>
      <c r="AJ33">
        <v>107</v>
      </c>
      <c r="AK33">
        <v>170.45</v>
      </c>
      <c r="AL33" s="10" t="s">
        <v>8336</v>
      </c>
      <c r="AM33" t="s">
        <v>8337</v>
      </c>
      <c r="AN33" s="16">
        <v>42493.167719907404</v>
      </c>
      <c r="AO33" s="16">
        <v>42528.167719907404</v>
      </c>
      <c r="AQ33">
        <v>3769</v>
      </c>
      <c r="AR33" s="3" t="s">
        <v>3766</v>
      </c>
      <c r="AS33" s="3" t="s">
        <v>7879</v>
      </c>
      <c r="AT33" s="6">
        <v>1100</v>
      </c>
      <c r="AU33" s="8">
        <v>1100</v>
      </c>
      <c r="AV33" t="s">
        <v>8218</v>
      </c>
      <c r="AW33" t="s">
        <v>8223</v>
      </c>
      <c r="AX33" t="s">
        <v>8245</v>
      </c>
      <c r="AY33">
        <v>1460730079</v>
      </c>
      <c r="AZ33">
        <v>1458138079</v>
      </c>
      <c r="BA33" t="b">
        <v>0</v>
      </c>
      <c r="BB33">
        <v>15</v>
      </c>
      <c r="BC33" t="b">
        <v>1</v>
      </c>
      <c r="BD33" t="s">
        <v>8303</v>
      </c>
      <c r="BE33">
        <v>100</v>
      </c>
      <c r="BF33">
        <v>73.33</v>
      </c>
      <c r="BG33" s="10" t="s">
        <v>8315</v>
      </c>
      <c r="BH33" t="s">
        <v>8357</v>
      </c>
      <c r="BI33" s="16">
        <v>42445.598136574074</v>
      </c>
      <c r="BJ33" s="16">
        <v>42475.598136574074</v>
      </c>
    </row>
    <row r="34" spans="1:62" ht="3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  <c r="V34">
        <v>1522</v>
      </c>
      <c r="W34" s="3" t="s">
        <v>1523</v>
      </c>
      <c r="X34" s="3" t="s">
        <v>5632</v>
      </c>
      <c r="Y34" s="6">
        <v>43500</v>
      </c>
      <c r="Z34" s="8">
        <v>60450.1</v>
      </c>
      <c r="AA34" t="s">
        <v>8218</v>
      </c>
      <c r="AB34" t="s">
        <v>8223</v>
      </c>
      <c r="AC34" t="s">
        <v>8245</v>
      </c>
      <c r="AD34">
        <v>1413575739</v>
      </c>
      <c r="AE34">
        <v>1410983739</v>
      </c>
      <c r="AF34" t="b">
        <v>1</v>
      </c>
      <c r="AG34">
        <v>452</v>
      </c>
      <c r="AH34" t="b">
        <v>1</v>
      </c>
      <c r="AI34" t="s">
        <v>8283</v>
      </c>
      <c r="AJ34">
        <v>139</v>
      </c>
      <c r="AK34">
        <v>133.74</v>
      </c>
      <c r="AL34" s="10" t="s">
        <v>8336</v>
      </c>
      <c r="AM34" t="s">
        <v>8337</v>
      </c>
      <c r="AN34" s="16">
        <v>41899.830312500002</v>
      </c>
      <c r="AO34" s="16">
        <v>41929.830312500002</v>
      </c>
      <c r="AQ34">
        <v>3771</v>
      </c>
      <c r="AR34" s="3" t="s">
        <v>3768</v>
      </c>
      <c r="AS34" s="3" t="s">
        <v>7881</v>
      </c>
      <c r="AT34" s="6">
        <v>1000</v>
      </c>
      <c r="AU34" s="8">
        <v>1460</v>
      </c>
      <c r="AV34" t="s">
        <v>8218</v>
      </c>
      <c r="AW34" t="s">
        <v>8223</v>
      </c>
      <c r="AX34" t="s">
        <v>8245</v>
      </c>
      <c r="AY34">
        <v>1463529600</v>
      </c>
      <c r="AZ34">
        <v>1462307652</v>
      </c>
      <c r="BA34" t="b">
        <v>0</v>
      </c>
      <c r="BB34">
        <v>38</v>
      </c>
      <c r="BC34" t="b">
        <v>1</v>
      </c>
      <c r="BD34" t="s">
        <v>8303</v>
      </c>
      <c r="BE34">
        <v>146</v>
      </c>
      <c r="BF34">
        <v>38.42</v>
      </c>
      <c r="BG34" s="10" t="s">
        <v>8315</v>
      </c>
      <c r="BH34" t="s">
        <v>8357</v>
      </c>
      <c r="BI34" s="16">
        <v>42493.857083333336</v>
      </c>
      <c r="BJ34" s="16">
        <v>42508</v>
      </c>
    </row>
    <row r="35" spans="1:62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  <c r="V35">
        <v>1523</v>
      </c>
      <c r="W35" s="3" t="s">
        <v>1524</v>
      </c>
      <c r="X35" s="3" t="s">
        <v>5633</v>
      </c>
      <c r="Y35" s="6">
        <v>18500</v>
      </c>
      <c r="Z35" s="8">
        <v>23096</v>
      </c>
      <c r="AA35" t="s">
        <v>8218</v>
      </c>
      <c r="AB35" t="s">
        <v>8223</v>
      </c>
      <c r="AC35" t="s">
        <v>8245</v>
      </c>
      <c r="AD35">
        <v>1419292800</v>
      </c>
      <c r="AE35">
        <v>1416592916</v>
      </c>
      <c r="AF35" t="b">
        <v>1</v>
      </c>
      <c r="AG35">
        <v>241</v>
      </c>
      <c r="AH35" t="b">
        <v>1</v>
      </c>
      <c r="AI35" t="s">
        <v>8283</v>
      </c>
      <c r="AJ35">
        <v>125</v>
      </c>
      <c r="AK35">
        <v>95.83</v>
      </c>
      <c r="AL35" s="10" t="s">
        <v>8336</v>
      </c>
      <c r="AM35" t="s">
        <v>8337</v>
      </c>
      <c r="AN35" s="16">
        <v>41964.751342592594</v>
      </c>
      <c r="AO35" s="16">
        <v>41996</v>
      </c>
      <c r="AQ35">
        <v>3772</v>
      </c>
      <c r="AR35" s="3" t="s">
        <v>3769</v>
      </c>
      <c r="AS35" s="3" t="s">
        <v>7882</v>
      </c>
      <c r="AT35" s="6">
        <v>5000</v>
      </c>
      <c r="AU35" s="8">
        <v>5510</v>
      </c>
      <c r="AV35" t="s">
        <v>8218</v>
      </c>
      <c r="AW35" t="s">
        <v>8223</v>
      </c>
      <c r="AX35" t="s">
        <v>8245</v>
      </c>
      <c r="AY35">
        <v>1480399200</v>
      </c>
      <c r="AZ35">
        <v>1478616506</v>
      </c>
      <c r="BA35" t="b">
        <v>0</v>
      </c>
      <c r="BB35">
        <v>33</v>
      </c>
      <c r="BC35" t="b">
        <v>1</v>
      </c>
      <c r="BD35" t="s">
        <v>8303</v>
      </c>
      <c r="BE35">
        <v>110</v>
      </c>
      <c r="BF35">
        <v>166.97</v>
      </c>
      <c r="BG35" s="10" t="s">
        <v>8315</v>
      </c>
      <c r="BH35" t="s">
        <v>8357</v>
      </c>
      <c r="BI35" s="16">
        <v>42682.616967592592</v>
      </c>
      <c r="BJ35" s="16">
        <v>42703.25</v>
      </c>
    </row>
    <row r="36" spans="1:62" ht="28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  <c r="V36">
        <v>1525</v>
      </c>
      <c r="W36" s="3" t="s">
        <v>1526</v>
      </c>
      <c r="X36" s="3" t="s">
        <v>5635</v>
      </c>
      <c r="Y36" s="6">
        <v>2600</v>
      </c>
      <c r="Z36" s="8">
        <v>4524.1499999999996</v>
      </c>
      <c r="AA36" t="s">
        <v>8218</v>
      </c>
      <c r="AB36" t="s">
        <v>8223</v>
      </c>
      <c r="AC36" t="s">
        <v>8245</v>
      </c>
      <c r="AD36">
        <v>1471539138</v>
      </c>
      <c r="AE36">
        <v>1468947138</v>
      </c>
      <c r="AF36" t="b">
        <v>1</v>
      </c>
      <c r="AG36">
        <v>140</v>
      </c>
      <c r="AH36" t="b">
        <v>1</v>
      </c>
      <c r="AI36" t="s">
        <v>8283</v>
      </c>
      <c r="AJ36">
        <v>174</v>
      </c>
      <c r="AK36">
        <v>32.32</v>
      </c>
      <c r="AL36" s="10" t="s">
        <v>8336</v>
      </c>
      <c r="AM36" t="s">
        <v>8337</v>
      </c>
      <c r="AN36" s="16">
        <v>42570.702986111108</v>
      </c>
      <c r="AO36" s="16">
        <v>42600.702986111108</v>
      </c>
      <c r="AQ36">
        <v>3773</v>
      </c>
      <c r="AR36" s="3" t="s">
        <v>3770</v>
      </c>
      <c r="AS36" s="3" t="s">
        <v>7883</v>
      </c>
      <c r="AT36" s="6">
        <v>5000</v>
      </c>
      <c r="AU36" s="8">
        <v>5410</v>
      </c>
      <c r="AV36" t="s">
        <v>8218</v>
      </c>
      <c r="AW36" t="s">
        <v>8223</v>
      </c>
      <c r="AX36" t="s">
        <v>8245</v>
      </c>
      <c r="AY36">
        <v>1479175680</v>
      </c>
      <c r="AZ36">
        <v>1476317247</v>
      </c>
      <c r="BA36" t="b">
        <v>0</v>
      </c>
      <c r="BB36">
        <v>57</v>
      </c>
      <c r="BC36" t="b">
        <v>1</v>
      </c>
      <c r="BD36" t="s">
        <v>8303</v>
      </c>
      <c r="BE36">
        <v>108</v>
      </c>
      <c r="BF36">
        <v>94.91</v>
      </c>
      <c r="BG36" s="10" t="s">
        <v>8315</v>
      </c>
      <c r="BH36" t="s">
        <v>8357</v>
      </c>
      <c r="BI36" s="16">
        <v>42656.005173611105</v>
      </c>
      <c r="BJ36" s="16">
        <v>42689.088888888888</v>
      </c>
    </row>
    <row r="37" spans="1:62" ht="30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  <c r="V37">
        <v>1526</v>
      </c>
      <c r="W37" s="3" t="s">
        <v>1527</v>
      </c>
      <c r="X37" s="3" t="s">
        <v>5636</v>
      </c>
      <c r="Y37" s="6">
        <v>23000</v>
      </c>
      <c r="Z37" s="8">
        <v>27675</v>
      </c>
      <c r="AA37" t="s">
        <v>8218</v>
      </c>
      <c r="AB37" t="s">
        <v>8223</v>
      </c>
      <c r="AC37" t="s">
        <v>8245</v>
      </c>
      <c r="AD37">
        <v>1453185447</v>
      </c>
      <c r="AE37">
        <v>1448951847</v>
      </c>
      <c r="AF37" t="b">
        <v>1</v>
      </c>
      <c r="AG37">
        <v>280</v>
      </c>
      <c r="AH37" t="b">
        <v>1</v>
      </c>
      <c r="AI37" t="s">
        <v>8283</v>
      </c>
      <c r="AJ37">
        <v>120</v>
      </c>
      <c r="AK37">
        <v>98.84</v>
      </c>
      <c r="AL37" s="10" t="s">
        <v>8336</v>
      </c>
      <c r="AM37" t="s">
        <v>8337</v>
      </c>
      <c r="AN37" s="16">
        <v>42339.276006944448</v>
      </c>
      <c r="AO37" s="16">
        <v>42388.276006944448</v>
      </c>
      <c r="AQ37">
        <v>3775</v>
      </c>
      <c r="AR37" s="3" t="s">
        <v>3772</v>
      </c>
      <c r="AS37" s="3" t="s">
        <v>7885</v>
      </c>
      <c r="AT37" s="6">
        <v>2000</v>
      </c>
      <c r="AU37" s="8">
        <v>2005</v>
      </c>
      <c r="AV37" t="s">
        <v>8218</v>
      </c>
      <c r="AW37" t="s">
        <v>8223</v>
      </c>
      <c r="AX37" t="s">
        <v>8245</v>
      </c>
      <c r="AY37">
        <v>1428552000</v>
      </c>
      <c r="AZ37">
        <v>1426199843</v>
      </c>
      <c r="BA37" t="b">
        <v>0</v>
      </c>
      <c r="BB37">
        <v>14</v>
      </c>
      <c r="BC37" t="b">
        <v>1</v>
      </c>
      <c r="BD37" t="s">
        <v>8303</v>
      </c>
      <c r="BE37">
        <v>100</v>
      </c>
      <c r="BF37">
        <v>143.21</v>
      </c>
      <c r="BG37" s="10" t="s">
        <v>8315</v>
      </c>
      <c r="BH37" t="s">
        <v>8357</v>
      </c>
      <c r="BI37" s="16">
        <v>42075.942627314813</v>
      </c>
      <c r="BJ37" s="16">
        <v>42103.166666666672</v>
      </c>
    </row>
    <row r="38" spans="1:62" ht="30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  <c r="V38">
        <v>1527</v>
      </c>
      <c r="W38" s="3" t="s">
        <v>1528</v>
      </c>
      <c r="X38" s="3" t="s">
        <v>5637</v>
      </c>
      <c r="Y38" s="6">
        <v>3500</v>
      </c>
      <c r="Z38" s="8">
        <v>3865.55</v>
      </c>
      <c r="AA38" t="s">
        <v>8218</v>
      </c>
      <c r="AB38" t="s">
        <v>8223</v>
      </c>
      <c r="AC38" t="s">
        <v>8245</v>
      </c>
      <c r="AD38">
        <v>1489497886</v>
      </c>
      <c r="AE38">
        <v>1487082286</v>
      </c>
      <c r="AF38" t="b">
        <v>1</v>
      </c>
      <c r="AG38">
        <v>70</v>
      </c>
      <c r="AH38" t="b">
        <v>1</v>
      </c>
      <c r="AI38" t="s">
        <v>8283</v>
      </c>
      <c r="AJ38">
        <v>110</v>
      </c>
      <c r="AK38">
        <v>55.22</v>
      </c>
      <c r="AL38" s="10" t="s">
        <v>8336</v>
      </c>
      <c r="AM38" t="s">
        <v>8337</v>
      </c>
      <c r="AN38" s="16">
        <v>42780.600532407407</v>
      </c>
      <c r="AO38" s="16">
        <v>42808.558865740735</v>
      </c>
      <c r="AQ38">
        <v>3776</v>
      </c>
      <c r="AR38" s="3" t="s">
        <v>3773</v>
      </c>
      <c r="AS38" s="3" t="s">
        <v>7886</v>
      </c>
      <c r="AT38" s="6">
        <v>8000</v>
      </c>
      <c r="AU38" s="8">
        <v>8537</v>
      </c>
      <c r="AV38" t="s">
        <v>8218</v>
      </c>
      <c r="AW38" t="s">
        <v>8223</v>
      </c>
      <c r="AX38" t="s">
        <v>8245</v>
      </c>
      <c r="AY38">
        <v>1406854800</v>
      </c>
      <c r="AZ38">
        <v>1403599778</v>
      </c>
      <c r="BA38" t="b">
        <v>0</v>
      </c>
      <c r="BB38">
        <v>94</v>
      </c>
      <c r="BC38" t="b">
        <v>1</v>
      </c>
      <c r="BD38" t="s">
        <v>8303</v>
      </c>
      <c r="BE38">
        <v>107</v>
      </c>
      <c r="BF38">
        <v>90.82</v>
      </c>
      <c r="BG38" s="10" t="s">
        <v>8315</v>
      </c>
      <c r="BH38" t="s">
        <v>8357</v>
      </c>
      <c r="BI38" s="16">
        <v>41814.367800925924</v>
      </c>
      <c r="BJ38" s="16">
        <v>41852.041666666664</v>
      </c>
    </row>
    <row r="39" spans="1:62" ht="27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  <c r="V39">
        <v>1528</v>
      </c>
      <c r="W39" s="3" t="s">
        <v>1529</v>
      </c>
      <c r="X39" s="3" t="s">
        <v>5638</v>
      </c>
      <c r="Y39" s="6">
        <v>3000</v>
      </c>
      <c r="Z39" s="8">
        <v>8447</v>
      </c>
      <c r="AA39" t="s">
        <v>8218</v>
      </c>
      <c r="AB39" t="s">
        <v>8223</v>
      </c>
      <c r="AC39" t="s">
        <v>8245</v>
      </c>
      <c r="AD39">
        <v>1485907200</v>
      </c>
      <c r="AE39">
        <v>1483292122</v>
      </c>
      <c r="AF39" t="b">
        <v>1</v>
      </c>
      <c r="AG39">
        <v>160</v>
      </c>
      <c r="AH39" t="b">
        <v>1</v>
      </c>
      <c r="AI39" t="s">
        <v>8283</v>
      </c>
      <c r="AJ39">
        <v>282</v>
      </c>
      <c r="AK39">
        <v>52.79</v>
      </c>
      <c r="AL39" s="10" t="s">
        <v>8336</v>
      </c>
      <c r="AM39" t="s">
        <v>8337</v>
      </c>
      <c r="AN39" s="16">
        <v>42736.732893518521</v>
      </c>
      <c r="AO39" s="16">
        <v>42767</v>
      </c>
      <c r="AQ39">
        <v>3777</v>
      </c>
      <c r="AR39" s="3" t="s">
        <v>3774</v>
      </c>
      <c r="AS39" s="3" t="s">
        <v>7887</v>
      </c>
      <c r="AT39" s="6">
        <v>2000</v>
      </c>
      <c r="AU39" s="8">
        <v>2864</v>
      </c>
      <c r="AV39" t="s">
        <v>8218</v>
      </c>
      <c r="AW39" t="s">
        <v>8223</v>
      </c>
      <c r="AX39" t="s">
        <v>8245</v>
      </c>
      <c r="AY39">
        <v>1411790400</v>
      </c>
      <c r="AZ39">
        <v>1409884821</v>
      </c>
      <c r="BA39" t="b">
        <v>0</v>
      </c>
      <c r="BB39">
        <v>59</v>
      </c>
      <c r="BC39" t="b">
        <v>1</v>
      </c>
      <c r="BD39" t="s">
        <v>8303</v>
      </c>
      <c r="BE39">
        <v>143</v>
      </c>
      <c r="BF39">
        <v>48.54</v>
      </c>
      <c r="BG39" s="10" t="s">
        <v>8315</v>
      </c>
      <c r="BH39" t="s">
        <v>8357</v>
      </c>
      <c r="BI39" s="16">
        <v>41887.111354166671</v>
      </c>
      <c r="BJ39" s="16">
        <v>41909.166666666664</v>
      </c>
    </row>
    <row r="40" spans="1:62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  <c r="V40">
        <v>1529</v>
      </c>
      <c r="W40" s="3" t="s">
        <v>1530</v>
      </c>
      <c r="X40" s="3" t="s">
        <v>5639</v>
      </c>
      <c r="Y40" s="6">
        <v>19000</v>
      </c>
      <c r="Z40" s="8">
        <v>19129</v>
      </c>
      <c r="AA40" t="s">
        <v>8218</v>
      </c>
      <c r="AB40" t="s">
        <v>8223</v>
      </c>
      <c r="AC40" t="s">
        <v>8245</v>
      </c>
      <c r="AD40">
        <v>1426773920</v>
      </c>
      <c r="AE40">
        <v>1424185520</v>
      </c>
      <c r="AF40" t="b">
        <v>1</v>
      </c>
      <c r="AG40">
        <v>141</v>
      </c>
      <c r="AH40" t="b">
        <v>1</v>
      </c>
      <c r="AI40" t="s">
        <v>8283</v>
      </c>
      <c r="AJ40">
        <v>101</v>
      </c>
      <c r="AK40">
        <v>135.66999999999999</v>
      </c>
      <c r="AL40" s="10" t="s">
        <v>8336</v>
      </c>
      <c r="AM40" t="s">
        <v>8337</v>
      </c>
      <c r="AN40" s="16">
        <v>42052.628703703704</v>
      </c>
      <c r="AO40" s="16">
        <v>42082.587037037039</v>
      </c>
      <c r="AQ40">
        <v>3778</v>
      </c>
      <c r="AR40" s="3" t="s">
        <v>3775</v>
      </c>
      <c r="AS40" s="3" t="s">
        <v>7888</v>
      </c>
      <c r="AT40" s="6">
        <v>2400</v>
      </c>
      <c r="AU40" s="8">
        <v>2521</v>
      </c>
      <c r="AV40" t="s">
        <v>8218</v>
      </c>
      <c r="AW40" t="s">
        <v>8223</v>
      </c>
      <c r="AX40" t="s">
        <v>8245</v>
      </c>
      <c r="AY40">
        <v>1423942780</v>
      </c>
      <c r="AZ40">
        <v>1418758780</v>
      </c>
      <c r="BA40" t="b">
        <v>0</v>
      </c>
      <c r="BB40">
        <v>36</v>
      </c>
      <c r="BC40" t="b">
        <v>1</v>
      </c>
      <c r="BD40" t="s">
        <v>8303</v>
      </c>
      <c r="BE40">
        <v>105</v>
      </c>
      <c r="BF40">
        <v>70.03</v>
      </c>
      <c r="BG40" s="10" t="s">
        <v>8315</v>
      </c>
      <c r="BH40" t="s">
        <v>8357</v>
      </c>
      <c r="BI40" s="16">
        <v>41989.819212962961</v>
      </c>
      <c r="BJ40" s="16">
        <v>42049.819212962961</v>
      </c>
    </row>
    <row r="41" spans="1:62" ht="28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  <c r="V41">
        <v>1530</v>
      </c>
      <c r="W41" s="3" t="s">
        <v>1531</v>
      </c>
      <c r="X41" s="3" t="s">
        <v>5640</v>
      </c>
      <c r="Y41" s="6">
        <v>35000</v>
      </c>
      <c r="Z41" s="8">
        <v>47189</v>
      </c>
      <c r="AA41" t="s">
        <v>8218</v>
      </c>
      <c r="AB41" t="s">
        <v>8223</v>
      </c>
      <c r="AC41" t="s">
        <v>8245</v>
      </c>
      <c r="AD41">
        <v>1445624695</v>
      </c>
      <c r="AE41">
        <v>1443464695</v>
      </c>
      <c r="AF41" t="b">
        <v>1</v>
      </c>
      <c r="AG41">
        <v>874</v>
      </c>
      <c r="AH41" t="b">
        <v>1</v>
      </c>
      <c r="AI41" t="s">
        <v>8283</v>
      </c>
      <c r="AJ41">
        <v>135</v>
      </c>
      <c r="AK41">
        <v>53.99</v>
      </c>
      <c r="AL41" s="10" t="s">
        <v>8336</v>
      </c>
      <c r="AM41" t="s">
        <v>8337</v>
      </c>
      <c r="AN41" s="16">
        <v>42275.767303240747</v>
      </c>
      <c r="AO41" s="16">
        <v>42300.767303240747</v>
      </c>
      <c r="AQ41">
        <v>3779</v>
      </c>
      <c r="AR41" s="3" t="s">
        <v>3776</v>
      </c>
      <c r="AS41" s="3" t="s">
        <v>7889</v>
      </c>
      <c r="AT41" s="6">
        <v>15000</v>
      </c>
      <c r="AU41" s="8">
        <v>15597</v>
      </c>
      <c r="AV41" t="s">
        <v>8218</v>
      </c>
      <c r="AW41" t="s">
        <v>8223</v>
      </c>
      <c r="AX41" t="s">
        <v>8245</v>
      </c>
      <c r="AY41">
        <v>1459010340</v>
      </c>
      <c r="AZ41">
        <v>1456421940</v>
      </c>
      <c r="BA41" t="b">
        <v>0</v>
      </c>
      <c r="BB41">
        <v>115</v>
      </c>
      <c r="BC41" t="b">
        <v>1</v>
      </c>
      <c r="BD41" t="s">
        <v>8303</v>
      </c>
      <c r="BE41">
        <v>104</v>
      </c>
      <c r="BF41">
        <v>135.63</v>
      </c>
      <c r="BG41" s="10" t="s">
        <v>8315</v>
      </c>
      <c r="BH41" t="s">
        <v>8357</v>
      </c>
      <c r="BI41" s="16">
        <v>42425.735416666663</v>
      </c>
      <c r="BJ41" s="16">
        <v>42455.693750000006</v>
      </c>
    </row>
    <row r="42" spans="1:62" ht="28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  <c r="V42">
        <v>1531</v>
      </c>
      <c r="W42" s="3" t="s">
        <v>1532</v>
      </c>
      <c r="X42" s="3" t="s">
        <v>5641</v>
      </c>
      <c r="Y42" s="6">
        <v>2350</v>
      </c>
      <c r="Z42" s="8">
        <v>4135</v>
      </c>
      <c r="AA42" t="s">
        <v>8218</v>
      </c>
      <c r="AB42" t="s">
        <v>8223</v>
      </c>
      <c r="AC42" t="s">
        <v>8245</v>
      </c>
      <c r="AD42">
        <v>1417402800</v>
      </c>
      <c r="AE42">
        <v>1414610126</v>
      </c>
      <c r="AF42" t="b">
        <v>1</v>
      </c>
      <c r="AG42">
        <v>73</v>
      </c>
      <c r="AH42" t="b">
        <v>1</v>
      </c>
      <c r="AI42" t="s">
        <v>8283</v>
      </c>
      <c r="AJ42">
        <v>176</v>
      </c>
      <c r="AK42">
        <v>56.64</v>
      </c>
      <c r="AL42" s="10" t="s">
        <v>8336</v>
      </c>
      <c r="AM42" t="s">
        <v>8337</v>
      </c>
      <c r="AN42" s="16">
        <v>41941.802384259259</v>
      </c>
      <c r="AO42" s="16">
        <v>41974.125</v>
      </c>
      <c r="AQ42">
        <v>3780</v>
      </c>
      <c r="AR42" s="3" t="s">
        <v>3777</v>
      </c>
      <c r="AS42" s="3" t="s">
        <v>7890</v>
      </c>
      <c r="AT42" s="6">
        <v>2500</v>
      </c>
      <c r="AU42" s="8">
        <v>3000</v>
      </c>
      <c r="AV42" t="s">
        <v>8218</v>
      </c>
      <c r="AW42" t="s">
        <v>8223</v>
      </c>
      <c r="AX42" t="s">
        <v>8245</v>
      </c>
      <c r="AY42">
        <v>1436817960</v>
      </c>
      <c r="AZ42">
        <v>1433999785</v>
      </c>
      <c r="BA42" t="b">
        <v>0</v>
      </c>
      <c r="BB42">
        <v>30</v>
      </c>
      <c r="BC42" t="b">
        <v>1</v>
      </c>
      <c r="BD42" t="s">
        <v>8303</v>
      </c>
      <c r="BE42">
        <v>120</v>
      </c>
      <c r="BF42">
        <v>100</v>
      </c>
      <c r="BG42" s="10" t="s">
        <v>8315</v>
      </c>
      <c r="BH42" t="s">
        <v>8357</v>
      </c>
      <c r="BI42" s="16">
        <v>42166.219733796301</v>
      </c>
      <c r="BJ42" s="16">
        <v>42198.837499999994</v>
      </c>
    </row>
    <row r="43" spans="1:62" ht="28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  <c r="V43">
        <v>1533</v>
      </c>
      <c r="W43" s="3" t="s">
        <v>1534</v>
      </c>
      <c r="X43" s="3" t="s">
        <v>5643</v>
      </c>
      <c r="Y43" s="6">
        <v>45000</v>
      </c>
      <c r="Z43" s="8">
        <v>65313</v>
      </c>
      <c r="AA43" t="s">
        <v>8218</v>
      </c>
      <c r="AB43" t="s">
        <v>8223</v>
      </c>
      <c r="AC43" t="s">
        <v>8245</v>
      </c>
      <c r="AD43">
        <v>1462161540</v>
      </c>
      <c r="AE43">
        <v>1457913777</v>
      </c>
      <c r="AF43" t="b">
        <v>1</v>
      </c>
      <c r="AG43">
        <v>740</v>
      </c>
      <c r="AH43" t="b">
        <v>1</v>
      </c>
      <c r="AI43" t="s">
        <v>8283</v>
      </c>
      <c r="AJ43">
        <v>145</v>
      </c>
      <c r="AK43">
        <v>88.26</v>
      </c>
      <c r="AL43" s="10" t="s">
        <v>8336</v>
      </c>
      <c r="AM43" t="s">
        <v>8337</v>
      </c>
      <c r="AN43" s="16">
        <v>42443.00204861111</v>
      </c>
      <c r="AO43" s="16">
        <v>42492.165972222225</v>
      </c>
      <c r="AQ43">
        <v>3781</v>
      </c>
      <c r="AR43" s="3" t="s">
        <v>3778</v>
      </c>
      <c r="AS43" s="3" t="s">
        <v>7891</v>
      </c>
      <c r="AT43" s="6">
        <v>4500</v>
      </c>
      <c r="AU43" s="8">
        <v>4935</v>
      </c>
      <c r="AV43" t="s">
        <v>8218</v>
      </c>
      <c r="AW43" t="s">
        <v>8223</v>
      </c>
      <c r="AX43" t="s">
        <v>8245</v>
      </c>
      <c r="AY43">
        <v>1410210685</v>
      </c>
      <c r="AZ43">
        <v>1408050685</v>
      </c>
      <c r="BA43" t="b">
        <v>0</v>
      </c>
      <c r="BB43">
        <v>52</v>
      </c>
      <c r="BC43" t="b">
        <v>1</v>
      </c>
      <c r="BD43" t="s">
        <v>8303</v>
      </c>
      <c r="BE43">
        <v>110</v>
      </c>
      <c r="BF43">
        <v>94.9</v>
      </c>
      <c r="BG43" s="10" t="s">
        <v>8315</v>
      </c>
      <c r="BH43" t="s">
        <v>8357</v>
      </c>
      <c r="BI43" s="16">
        <v>41865.882928240739</v>
      </c>
      <c r="BJ43" s="16">
        <v>41890.882928240739</v>
      </c>
    </row>
    <row r="44" spans="1:62" ht="27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  <c r="V44">
        <v>1534</v>
      </c>
      <c r="W44" s="3" t="s">
        <v>1535</v>
      </c>
      <c r="X44" s="3" t="s">
        <v>5644</v>
      </c>
      <c r="Y44" s="6">
        <v>7500</v>
      </c>
      <c r="Z44" s="8">
        <v>31330</v>
      </c>
      <c r="AA44" t="s">
        <v>8218</v>
      </c>
      <c r="AB44" t="s">
        <v>8223</v>
      </c>
      <c r="AC44" t="s">
        <v>8245</v>
      </c>
      <c r="AD44">
        <v>1441383062</v>
      </c>
      <c r="AE44">
        <v>1438791062</v>
      </c>
      <c r="AF44" t="b">
        <v>1</v>
      </c>
      <c r="AG44">
        <v>369</v>
      </c>
      <c r="AH44" t="b">
        <v>1</v>
      </c>
      <c r="AI44" t="s">
        <v>8283</v>
      </c>
      <c r="AJ44">
        <v>418</v>
      </c>
      <c r="AK44">
        <v>84.91</v>
      </c>
      <c r="AL44" s="10" t="s">
        <v>8336</v>
      </c>
      <c r="AM44" t="s">
        <v>8337</v>
      </c>
      <c r="AN44" s="16">
        <v>42221.67432870371</v>
      </c>
      <c r="AO44" s="16">
        <v>42251.67432870371</v>
      </c>
      <c r="AQ44">
        <v>3783</v>
      </c>
      <c r="AR44" s="3" t="s">
        <v>3780</v>
      </c>
      <c r="AS44" s="3" t="s">
        <v>7893</v>
      </c>
      <c r="AT44" s="6">
        <v>1200</v>
      </c>
      <c r="AU44" s="8">
        <v>1547</v>
      </c>
      <c r="AV44" t="s">
        <v>8218</v>
      </c>
      <c r="AW44" t="s">
        <v>8223</v>
      </c>
      <c r="AX44" t="s">
        <v>8245</v>
      </c>
      <c r="AY44">
        <v>1458057600</v>
      </c>
      <c r="AZ44">
        <v>1455938520</v>
      </c>
      <c r="BA44" t="b">
        <v>0</v>
      </c>
      <c r="BB44">
        <v>24</v>
      </c>
      <c r="BC44" t="b">
        <v>1</v>
      </c>
      <c r="BD44" t="s">
        <v>8303</v>
      </c>
      <c r="BE44">
        <v>129</v>
      </c>
      <c r="BF44">
        <v>64.459999999999994</v>
      </c>
      <c r="BG44" s="10" t="s">
        <v>8315</v>
      </c>
      <c r="BH44" t="s">
        <v>8357</v>
      </c>
      <c r="BI44" s="16">
        <v>42420.140277777777</v>
      </c>
      <c r="BJ44" s="16">
        <v>42444.666666666672</v>
      </c>
    </row>
    <row r="45" spans="1:62" ht="27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  <c r="V45">
        <v>1535</v>
      </c>
      <c r="W45" s="3" t="s">
        <v>1536</v>
      </c>
      <c r="X45" s="3" t="s">
        <v>5645</v>
      </c>
      <c r="Y45" s="6">
        <v>4000</v>
      </c>
      <c r="Z45" s="8">
        <v>5297</v>
      </c>
      <c r="AA45" t="s">
        <v>8218</v>
      </c>
      <c r="AB45" t="s">
        <v>8223</v>
      </c>
      <c r="AC45" t="s">
        <v>8245</v>
      </c>
      <c r="AD45">
        <v>1464040800</v>
      </c>
      <c r="AE45">
        <v>1461527631</v>
      </c>
      <c r="AF45" t="b">
        <v>1</v>
      </c>
      <c r="AG45">
        <v>110</v>
      </c>
      <c r="AH45" t="b">
        <v>1</v>
      </c>
      <c r="AI45" t="s">
        <v>8283</v>
      </c>
      <c r="AJ45">
        <v>132</v>
      </c>
      <c r="AK45">
        <v>48.15</v>
      </c>
      <c r="AL45" s="10" t="s">
        <v>8336</v>
      </c>
      <c r="AM45" t="s">
        <v>8337</v>
      </c>
      <c r="AN45" s="16">
        <v>42484.829062500001</v>
      </c>
      <c r="AO45" s="16">
        <v>42513.916666666672</v>
      </c>
      <c r="AQ45">
        <v>3786</v>
      </c>
      <c r="AR45" s="3" t="s">
        <v>3783</v>
      </c>
      <c r="AS45" s="3" t="s">
        <v>7896</v>
      </c>
      <c r="AT45" s="6">
        <v>6000</v>
      </c>
      <c r="AU45" s="8">
        <v>6658</v>
      </c>
      <c r="AV45" t="s">
        <v>8218</v>
      </c>
      <c r="AW45" t="s">
        <v>8223</v>
      </c>
      <c r="AX45" t="s">
        <v>8245</v>
      </c>
      <c r="AY45">
        <v>1464310475</v>
      </c>
      <c r="AZ45">
        <v>1461718475</v>
      </c>
      <c r="BA45" t="b">
        <v>0</v>
      </c>
      <c r="BB45">
        <v>71</v>
      </c>
      <c r="BC45" t="b">
        <v>1</v>
      </c>
      <c r="BD45" t="s">
        <v>8303</v>
      </c>
      <c r="BE45">
        <v>111</v>
      </c>
      <c r="BF45">
        <v>93.77</v>
      </c>
      <c r="BG45" s="10" t="s">
        <v>8315</v>
      </c>
      <c r="BH45" t="s">
        <v>8357</v>
      </c>
      <c r="BI45" s="16">
        <v>42487.037905092591</v>
      </c>
      <c r="BJ45" s="16">
        <v>42517.037905092591</v>
      </c>
    </row>
    <row r="46" spans="1:62" ht="31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  <c r="V46">
        <v>1536</v>
      </c>
      <c r="W46" s="3" t="s">
        <v>1537</v>
      </c>
      <c r="X46" s="3" t="s">
        <v>5646</v>
      </c>
      <c r="Y46" s="6">
        <v>12000</v>
      </c>
      <c r="Z46" s="8">
        <v>30037.01</v>
      </c>
      <c r="AA46" t="s">
        <v>8218</v>
      </c>
      <c r="AB46" t="s">
        <v>8223</v>
      </c>
      <c r="AC46" t="s">
        <v>8245</v>
      </c>
      <c r="AD46">
        <v>1440702910</v>
      </c>
      <c r="AE46">
        <v>1438110910</v>
      </c>
      <c r="AF46" t="b">
        <v>1</v>
      </c>
      <c r="AG46">
        <v>455</v>
      </c>
      <c r="AH46" t="b">
        <v>1</v>
      </c>
      <c r="AI46" t="s">
        <v>8283</v>
      </c>
      <c r="AJ46">
        <v>250</v>
      </c>
      <c r="AK46">
        <v>66.02</v>
      </c>
      <c r="AL46" s="10" t="s">
        <v>8336</v>
      </c>
      <c r="AM46" t="s">
        <v>8337</v>
      </c>
      <c r="AN46" s="16">
        <v>42213.802199074074</v>
      </c>
      <c r="AO46" s="16">
        <v>42243.802199074074</v>
      </c>
      <c r="AQ46">
        <v>3787</v>
      </c>
      <c r="AR46" s="3" t="s">
        <v>3784</v>
      </c>
      <c r="AS46" s="3" t="s">
        <v>7897</v>
      </c>
      <c r="AT46" s="6">
        <v>350</v>
      </c>
      <c r="AU46" s="8">
        <v>351</v>
      </c>
      <c r="AV46" t="s">
        <v>8218</v>
      </c>
      <c r="AW46" t="s">
        <v>8223</v>
      </c>
      <c r="AX46" t="s">
        <v>8245</v>
      </c>
      <c r="AY46">
        <v>1436587140</v>
      </c>
      <c r="AZ46">
        <v>1434113406</v>
      </c>
      <c r="BA46" t="b">
        <v>0</v>
      </c>
      <c r="BB46">
        <v>10</v>
      </c>
      <c r="BC46" t="b">
        <v>1</v>
      </c>
      <c r="BD46" t="s">
        <v>8303</v>
      </c>
      <c r="BE46">
        <v>100</v>
      </c>
      <c r="BF46">
        <v>35.1</v>
      </c>
      <c r="BG46" s="10" t="s">
        <v>8315</v>
      </c>
      <c r="BH46" t="s">
        <v>8357</v>
      </c>
      <c r="BI46" s="16">
        <v>42167.534791666665</v>
      </c>
      <c r="BJ46" s="16">
        <v>42196.165972222225</v>
      </c>
    </row>
    <row r="47" spans="1:62" ht="27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  <c r="V47">
        <v>1538</v>
      </c>
      <c r="W47" s="3" t="s">
        <v>1539</v>
      </c>
      <c r="X47" s="3" t="s">
        <v>5648</v>
      </c>
      <c r="Y47" s="6">
        <v>7000</v>
      </c>
      <c r="Z47" s="8">
        <v>7184</v>
      </c>
      <c r="AA47" t="s">
        <v>8218</v>
      </c>
      <c r="AB47" t="s">
        <v>8223</v>
      </c>
      <c r="AC47" t="s">
        <v>8245</v>
      </c>
      <c r="AD47">
        <v>1421952370</v>
      </c>
      <c r="AE47">
        <v>1418064370</v>
      </c>
      <c r="AF47" t="b">
        <v>1</v>
      </c>
      <c r="AG47">
        <v>46</v>
      </c>
      <c r="AH47" t="b">
        <v>1</v>
      </c>
      <c r="AI47" t="s">
        <v>8283</v>
      </c>
      <c r="AJ47">
        <v>103</v>
      </c>
      <c r="AK47">
        <v>156.16999999999999</v>
      </c>
      <c r="AL47" s="10" t="s">
        <v>8336</v>
      </c>
      <c r="AM47" t="s">
        <v>8337</v>
      </c>
      <c r="AN47" s="16">
        <v>41981.782060185185</v>
      </c>
      <c r="AO47" s="16">
        <v>42026.782060185185</v>
      </c>
    </row>
    <row r="48" spans="1:62" ht="25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  <c r="V48">
        <v>1539</v>
      </c>
      <c r="W48" s="3" t="s">
        <v>1540</v>
      </c>
      <c r="X48" s="3" t="s">
        <v>5649</v>
      </c>
      <c r="Y48" s="6">
        <v>20000</v>
      </c>
      <c r="Z48" s="8">
        <v>27197.22</v>
      </c>
      <c r="AA48" t="s">
        <v>8218</v>
      </c>
      <c r="AB48" t="s">
        <v>8223</v>
      </c>
      <c r="AC48" t="s">
        <v>8245</v>
      </c>
      <c r="AD48">
        <v>1483481019</v>
      </c>
      <c r="AE48">
        <v>1480629819</v>
      </c>
      <c r="AF48" t="b">
        <v>0</v>
      </c>
      <c r="AG48">
        <v>284</v>
      </c>
      <c r="AH48" t="b">
        <v>1</v>
      </c>
      <c r="AI48" t="s">
        <v>8283</v>
      </c>
      <c r="AJ48">
        <v>136</v>
      </c>
      <c r="AK48">
        <v>95.76</v>
      </c>
      <c r="AL48" s="10" t="s">
        <v>8336</v>
      </c>
      <c r="AM48" t="s">
        <v>8337</v>
      </c>
      <c r="AN48" s="16">
        <v>42705.919201388882</v>
      </c>
      <c r="AO48" s="16">
        <v>42738.919201388882</v>
      </c>
    </row>
    <row r="49" spans="1:41" ht="30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  <c r="V49">
        <v>1540</v>
      </c>
      <c r="W49" s="3" t="s">
        <v>1541</v>
      </c>
      <c r="X49" s="3" t="s">
        <v>5650</v>
      </c>
      <c r="Y49" s="6">
        <v>15000</v>
      </c>
      <c r="Z49" s="8">
        <v>17680</v>
      </c>
      <c r="AA49" t="s">
        <v>8218</v>
      </c>
      <c r="AB49" t="s">
        <v>8223</v>
      </c>
      <c r="AC49" t="s">
        <v>8245</v>
      </c>
      <c r="AD49">
        <v>1416964500</v>
      </c>
      <c r="AE49">
        <v>1414368616</v>
      </c>
      <c r="AF49" t="b">
        <v>1</v>
      </c>
      <c r="AG49">
        <v>98</v>
      </c>
      <c r="AH49" t="b">
        <v>1</v>
      </c>
      <c r="AI49" t="s">
        <v>8283</v>
      </c>
      <c r="AJ49">
        <v>118</v>
      </c>
      <c r="AK49">
        <v>180.41</v>
      </c>
      <c r="AL49" s="10" t="s">
        <v>8336</v>
      </c>
      <c r="AM49" t="s">
        <v>8337</v>
      </c>
      <c r="AN49" s="16">
        <v>41939.00712962963</v>
      </c>
      <c r="AO49" s="16">
        <v>41969.052083333328</v>
      </c>
    </row>
    <row r="50" spans="1:41" ht="27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  <c r="V50">
        <v>1742</v>
      </c>
      <c r="W50" s="3" t="s">
        <v>1743</v>
      </c>
      <c r="X50" s="3" t="s">
        <v>5852</v>
      </c>
      <c r="Y50" s="6">
        <v>2000</v>
      </c>
      <c r="Z50" s="8">
        <v>2175</v>
      </c>
      <c r="AA50" t="s">
        <v>8218</v>
      </c>
      <c r="AB50" t="s">
        <v>8223</v>
      </c>
      <c r="AC50" t="s">
        <v>8245</v>
      </c>
      <c r="AD50">
        <v>1483822800</v>
      </c>
      <c r="AE50">
        <v>1481058170</v>
      </c>
      <c r="AF50" t="b">
        <v>0</v>
      </c>
      <c r="AG50">
        <v>34</v>
      </c>
      <c r="AH50" t="b">
        <v>1</v>
      </c>
      <c r="AI50" t="s">
        <v>8283</v>
      </c>
      <c r="AJ50">
        <v>109</v>
      </c>
      <c r="AK50">
        <v>63.97</v>
      </c>
      <c r="AL50" s="10" t="s">
        <v>8336</v>
      </c>
      <c r="AM50" t="s">
        <v>8337</v>
      </c>
      <c r="AN50" s="16">
        <v>42710.876967592587</v>
      </c>
      <c r="AO50" s="16">
        <v>42742.875</v>
      </c>
    </row>
    <row r="51" spans="1:41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  <c r="V51">
        <v>1743</v>
      </c>
      <c r="W51" s="3" t="s">
        <v>1744</v>
      </c>
      <c r="X51" s="3" t="s">
        <v>5853</v>
      </c>
      <c r="Y51" s="6">
        <v>6000</v>
      </c>
      <c r="Z51" s="8">
        <v>6025</v>
      </c>
      <c r="AA51" t="s">
        <v>8218</v>
      </c>
      <c r="AB51" t="s">
        <v>8223</v>
      </c>
      <c r="AC51" t="s">
        <v>8245</v>
      </c>
      <c r="AD51">
        <v>1472270340</v>
      </c>
      <c r="AE51">
        <v>1470348775</v>
      </c>
      <c r="AF51" t="b">
        <v>0</v>
      </c>
      <c r="AG51">
        <v>67</v>
      </c>
      <c r="AH51" t="b">
        <v>1</v>
      </c>
      <c r="AI51" t="s">
        <v>8283</v>
      </c>
      <c r="AJ51">
        <v>100</v>
      </c>
      <c r="AK51">
        <v>89.93</v>
      </c>
      <c r="AL51" s="10" t="s">
        <v>8336</v>
      </c>
      <c r="AM51" t="s">
        <v>8337</v>
      </c>
      <c r="AN51" s="16">
        <v>42586.925636574073</v>
      </c>
      <c r="AO51" s="16">
        <v>42609.165972222225</v>
      </c>
    </row>
    <row r="52" spans="1:41" ht="28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  <c r="V52">
        <v>1745</v>
      </c>
      <c r="W52" s="3" t="s">
        <v>1746</v>
      </c>
      <c r="X52" s="3" t="s">
        <v>5855</v>
      </c>
      <c r="Y52" s="6">
        <v>7000</v>
      </c>
      <c r="Z52" s="8">
        <v>7981</v>
      </c>
      <c r="AA52" t="s">
        <v>8218</v>
      </c>
      <c r="AB52" t="s">
        <v>8223</v>
      </c>
      <c r="AC52" t="s">
        <v>8245</v>
      </c>
      <c r="AD52">
        <v>1482372000</v>
      </c>
      <c r="AE52">
        <v>1479276838</v>
      </c>
      <c r="AF52" t="b">
        <v>0</v>
      </c>
      <c r="AG52">
        <v>89</v>
      </c>
      <c r="AH52" t="b">
        <v>1</v>
      </c>
      <c r="AI52" t="s">
        <v>8283</v>
      </c>
      <c r="AJ52">
        <v>114</v>
      </c>
      <c r="AK52">
        <v>89.67</v>
      </c>
      <c r="AL52" s="10" t="s">
        <v>8336</v>
      </c>
      <c r="AM52" t="s">
        <v>8337</v>
      </c>
      <c r="AN52" s="16">
        <v>42690.259699074071</v>
      </c>
      <c r="AO52" s="16">
        <v>42726.083333333328</v>
      </c>
    </row>
    <row r="53" spans="1:41" ht="28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  <c r="V53">
        <v>1746</v>
      </c>
      <c r="W53" s="3" t="s">
        <v>1747</v>
      </c>
      <c r="X53" s="3" t="s">
        <v>5856</v>
      </c>
      <c r="Y53" s="6">
        <v>15000</v>
      </c>
      <c r="Z53" s="8">
        <v>22215</v>
      </c>
      <c r="AA53" t="s">
        <v>8218</v>
      </c>
      <c r="AB53" t="s">
        <v>8223</v>
      </c>
      <c r="AC53" t="s">
        <v>8245</v>
      </c>
      <c r="AD53">
        <v>1479952800</v>
      </c>
      <c r="AE53">
        <v>1477368867</v>
      </c>
      <c r="AF53" t="b">
        <v>0</v>
      </c>
      <c r="AG53">
        <v>107</v>
      </c>
      <c r="AH53" t="b">
        <v>1</v>
      </c>
      <c r="AI53" t="s">
        <v>8283</v>
      </c>
      <c r="AJ53">
        <v>148</v>
      </c>
      <c r="AK53">
        <v>207.62</v>
      </c>
      <c r="AL53" s="10" t="s">
        <v>8336</v>
      </c>
      <c r="AM53" t="s">
        <v>8337</v>
      </c>
      <c r="AN53" s="16">
        <v>42668.176701388889</v>
      </c>
      <c r="AO53" s="16">
        <v>42698.083333333328</v>
      </c>
    </row>
    <row r="54" spans="1:41" ht="30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  <c r="V54">
        <v>1750</v>
      </c>
      <c r="W54" s="3" t="s">
        <v>1751</v>
      </c>
      <c r="X54" s="3" t="s">
        <v>5860</v>
      </c>
      <c r="Y54" s="6">
        <v>5000</v>
      </c>
      <c r="Z54" s="8">
        <v>10081</v>
      </c>
      <c r="AA54" t="s">
        <v>8218</v>
      </c>
      <c r="AB54" t="s">
        <v>8223</v>
      </c>
      <c r="AC54" t="s">
        <v>8245</v>
      </c>
      <c r="AD54">
        <v>1461096304</v>
      </c>
      <c r="AE54">
        <v>1458936304</v>
      </c>
      <c r="AF54" t="b">
        <v>0</v>
      </c>
      <c r="AG54">
        <v>125</v>
      </c>
      <c r="AH54" t="b">
        <v>1</v>
      </c>
      <c r="AI54" t="s">
        <v>8283</v>
      </c>
      <c r="AJ54">
        <v>202</v>
      </c>
      <c r="AK54">
        <v>80.650000000000006</v>
      </c>
      <c r="AL54" s="10" t="s">
        <v>8336</v>
      </c>
      <c r="AM54" t="s">
        <v>8337</v>
      </c>
      <c r="AN54" s="16">
        <v>42454.836851851855</v>
      </c>
      <c r="AO54" s="16">
        <v>42479.836851851855</v>
      </c>
    </row>
    <row r="55" spans="1:41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  <c r="V55">
        <v>1751</v>
      </c>
      <c r="W55" s="3" t="s">
        <v>1752</v>
      </c>
      <c r="X55" s="3" t="s">
        <v>5861</v>
      </c>
      <c r="Y55" s="6">
        <v>10000</v>
      </c>
      <c r="Z55" s="8">
        <v>10290</v>
      </c>
      <c r="AA55" t="s">
        <v>8218</v>
      </c>
      <c r="AB55" t="s">
        <v>8223</v>
      </c>
      <c r="AC55" t="s">
        <v>8245</v>
      </c>
      <c r="AD55">
        <v>1426787123</v>
      </c>
      <c r="AE55">
        <v>1424198723</v>
      </c>
      <c r="AF55" t="b">
        <v>0</v>
      </c>
      <c r="AG55">
        <v>61</v>
      </c>
      <c r="AH55" t="b">
        <v>1</v>
      </c>
      <c r="AI55" t="s">
        <v>8283</v>
      </c>
      <c r="AJ55">
        <v>103</v>
      </c>
      <c r="AK55">
        <v>168.69</v>
      </c>
      <c r="AL55" s="10" t="s">
        <v>8336</v>
      </c>
      <c r="AM55" t="s">
        <v>8337</v>
      </c>
      <c r="AN55" s="16">
        <v>42052.7815162037</v>
      </c>
      <c r="AO55" s="16">
        <v>42082.739849537036</v>
      </c>
    </row>
    <row r="56" spans="1:41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  <c r="V56">
        <v>1755</v>
      </c>
      <c r="W56" s="3" t="s">
        <v>1756</v>
      </c>
      <c r="X56" s="3" t="s">
        <v>5865</v>
      </c>
      <c r="Y56" s="6">
        <v>25</v>
      </c>
      <c r="Z56" s="8">
        <v>30</v>
      </c>
      <c r="AA56" t="s">
        <v>8218</v>
      </c>
      <c r="AB56" t="s">
        <v>8223</v>
      </c>
      <c r="AC56" t="s">
        <v>8245</v>
      </c>
      <c r="AD56">
        <v>1444071361</v>
      </c>
      <c r="AE56">
        <v>1441479361</v>
      </c>
      <c r="AF56" t="b">
        <v>0</v>
      </c>
      <c r="AG56">
        <v>4</v>
      </c>
      <c r="AH56" t="b">
        <v>1</v>
      </c>
      <c r="AI56" t="s">
        <v>8283</v>
      </c>
      <c r="AJ56">
        <v>120</v>
      </c>
      <c r="AK56">
        <v>7.5</v>
      </c>
      <c r="AL56" s="10" t="s">
        <v>8336</v>
      </c>
      <c r="AM56" t="s">
        <v>8337</v>
      </c>
      <c r="AN56" s="16">
        <v>42252.788900462961</v>
      </c>
      <c r="AO56" s="16">
        <v>42282.788900462961</v>
      </c>
    </row>
    <row r="57" spans="1:41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  <c r="V57">
        <v>1756</v>
      </c>
      <c r="W57" s="3" t="s">
        <v>1757</v>
      </c>
      <c r="X57" s="3" t="s">
        <v>5866</v>
      </c>
      <c r="Y57" s="6">
        <v>5500</v>
      </c>
      <c r="Z57" s="8">
        <v>5655.6</v>
      </c>
      <c r="AA57" t="s">
        <v>8218</v>
      </c>
      <c r="AB57" t="s">
        <v>8223</v>
      </c>
      <c r="AC57" t="s">
        <v>8245</v>
      </c>
      <c r="AD57">
        <v>1472443269</v>
      </c>
      <c r="AE57">
        <v>1468987269</v>
      </c>
      <c r="AF57" t="b">
        <v>0</v>
      </c>
      <c r="AG57">
        <v>120</v>
      </c>
      <c r="AH57" t="b">
        <v>1</v>
      </c>
      <c r="AI57" t="s">
        <v>8283</v>
      </c>
      <c r="AJ57">
        <v>103</v>
      </c>
      <c r="AK57">
        <v>47.13</v>
      </c>
      <c r="AL57" s="10" t="s">
        <v>8336</v>
      </c>
      <c r="AM57" t="s">
        <v>8337</v>
      </c>
      <c r="AN57" s="16">
        <v>42571.167465277773</v>
      </c>
      <c r="AO57" s="16">
        <v>42611.167465277773</v>
      </c>
    </row>
    <row r="58" spans="1:41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  <c r="V58">
        <v>1757</v>
      </c>
      <c r="W58" s="3" t="s">
        <v>1758</v>
      </c>
      <c r="X58" s="3" t="s">
        <v>5867</v>
      </c>
      <c r="Y58" s="6">
        <v>5000</v>
      </c>
      <c r="Z58" s="8">
        <v>5800</v>
      </c>
      <c r="AA58" t="s">
        <v>8218</v>
      </c>
      <c r="AB58" t="s">
        <v>8223</v>
      </c>
      <c r="AC58" t="s">
        <v>8245</v>
      </c>
      <c r="AD58">
        <v>1485631740</v>
      </c>
      <c r="AE58">
        <v>1483041083</v>
      </c>
      <c r="AF58" t="b">
        <v>0</v>
      </c>
      <c r="AG58">
        <v>14</v>
      </c>
      <c r="AH58" t="b">
        <v>1</v>
      </c>
      <c r="AI58" t="s">
        <v>8283</v>
      </c>
      <c r="AJ58">
        <v>116</v>
      </c>
      <c r="AK58">
        <v>414.29</v>
      </c>
      <c r="AL58" s="10" t="s">
        <v>8336</v>
      </c>
      <c r="AM58" t="s">
        <v>8337</v>
      </c>
      <c r="AN58" s="16">
        <v>42733.827349537038</v>
      </c>
      <c r="AO58" s="16">
        <v>42763.811805555553</v>
      </c>
    </row>
    <row r="59" spans="1:41" ht="28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  <c r="V59">
        <v>1758</v>
      </c>
      <c r="W59" s="3" t="s">
        <v>1759</v>
      </c>
      <c r="X59" s="3" t="s">
        <v>5868</v>
      </c>
      <c r="Y59" s="6">
        <v>1000</v>
      </c>
      <c r="Z59" s="8">
        <v>1147</v>
      </c>
      <c r="AA59" t="s">
        <v>8218</v>
      </c>
      <c r="AB59" t="s">
        <v>8223</v>
      </c>
      <c r="AC59" t="s">
        <v>8245</v>
      </c>
      <c r="AD59">
        <v>1468536992</v>
      </c>
      <c r="AE59">
        <v>1463352992</v>
      </c>
      <c r="AF59" t="b">
        <v>0</v>
      </c>
      <c r="AG59">
        <v>27</v>
      </c>
      <c r="AH59" t="b">
        <v>1</v>
      </c>
      <c r="AI59" t="s">
        <v>8283</v>
      </c>
      <c r="AJ59">
        <v>115</v>
      </c>
      <c r="AK59">
        <v>42.48</v>
      </c>
      <c r="AL59" s="10" t="s">
        <v>8336</v>
      </c>
      <c r="AM59" t="s">
        <v>8337</v>
      </c>
      <c r="AN59" s="16">
        <v>42505.955925925926</v>
      </c>
      <c r="AO59" s="16">
        <v>42565.955925925926</v>
      </c>
    </row>
    <row r="60" spans="1:41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  <c r="V60">
        <v>1759</v>
      </c>
      <c r="W60" s="3" t="s">
        <v>1760</v>
      </c>
      <c r="X60" s="3" t="s">
        <v>5869</v>
      </c>
      <c r="Y60" s="6">
        <v>5000</v>
      </c>
      <c r="Z60" s="8">
        <v>5330</v>
      </c>
      <c r="AA60" t="s">
        <v>8218</v>
      </c>
      <c r="AB60" t="s">
        <v>8223</v>
      </c>
      <c r="AC60" t="s">
        <v>8245</v>
      </c>
      <c r="AD60">
        <v>1427309629</v>
      </c>
      <c r="AE60">
        <v>1425585229</v>
      </c>
      <c r="AF60" t="b">
        <v>0</v>
      </c>
      <c r="AG60">
        <v>49</v>
      </c>
      <c r="AH60" t="b">
        <v>1</v>
      </c>
      <c r="AI60" t="s">
        <v>8283</v>
      </c>
      <c r="AJ60">
        <v>107</v>
      </c>
      <c r="AK60">
        <v>108.78</v>
      </c>
      <c r="AL60" s="10" t="s">
        <v>8336</v>
      </c>
      <c r="AM60" t="s">
        <v>8337</v>
      </c>
      <c r="AN60" s="16">
        <v>42068.829039351855</v>
      </c>
      <c r="AO60" s="16">
        <v>42088.787372685183</v>
      </c>
    </row>
    <row r="61" spans="1:41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  <c r="V61">
        <v>1760</v>
      </c>
      <c r="W61" s="3" t="s">
        <v>1761</v>
      </c>
      <c r="X61" s="3" t="s">
        <v>5870</v>
      </c>
      <c r="Y61" s="6">
        <v>5000</v>
      </c>
      <c r="Z61" s="8">
        <v>8272</v>
      </c>
      <c r="AA61" t="s">
        <v>8218</v>
      </c>
      <c r="AB61" t="s">
        <v>8223</v>
      </c>
      <c r="AC61" t="s">
        <v>8245</v>
      </c>
      <c r="AD61">
        <v>1456416513</v>
      </c>
      <c r="AE61">
        <v>1454688513</v>
      </c>
      <c r="AF61" t="b">
        <v>0</v>
      </c>
      <c r="AG61">
        <v>102</v>
      </c>
      <c r="AH61" t="b">
        <v>1</v>
      </c>
      <c r="AI61" t="s">
        <v>8283</v>
      </c>
      <c r="AJ61">
        <v>165</v>
      </c>
      <c r="AK61">
        <v>81.099999999999994</v>
      </c>
      <c r="AL61" s="10" t="s">
        <v>8336</v>
      </c>
      <c r="AM61" t="s">
        <v>8337</v>
      </c>
      <c r="AN61" s="16">
        <v>42405.67260416667</v>
      </c>
      <c r="AO61" s="16">
        <v>42425.67260416667</v>
      </c>
    </row>
    <row r="62" spans="1:41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  <c r="V62">
        <v>1762</v>
      </c>
      <c r="W62" s="3" t="s">
        <v>1763</v>
      </c>
      <c r="X62" s="3" t="s">
        <v>5872</v>
      </c>
      <c r="Y62" s="6">
        <v>100</v>
      </c>
      <c r="Z62" s="8">
        <v>885</v>
      </c>
      <c r="AA62" t="s">
        <v>8218</v>
      </c>
      <c r="AB62" t="s">
        <v>8223</v>
      </c>
      <c r="AC62" t="s">
        <v>8245</v>
      </c>
      <c r="AD62">
        <v>1457739245</v>
      </c>
      <c r="AE62">
        <v>1455147245</v>
      </c>
      <c r="AF62" t="b">
        <v>0</v>
      </c>
      <c r="AG62">
        <v>25</v>
      </c>
      <c r="AH62" t="b">
        <v>1</v>
      </c>
      <c r="AI62" t="s">
        <v>8283</v>
      </c>
      <c r="AJ62">
        <v>885</v>
      </c>
      <c r="AK62">
        <v>35.4</v>
      </c>
      <c r="AL62" s="10" t="s">
        <v>8336</v>
      </c>
      <c r="AM62" t="s">
        <v>8337</v>
      </c>
      <c r="AN62" s="16">
        <v>42410.982002314813</v>
      </c>
      <c r="AO62" s="16">
        <v>42440.982002314813</v>
      </c>
    </row>
    <row r="63" spans="1:41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  <c r="V63">
        <v>1763</v>
      </c>
      <c r="W63" s="3" t="s">
        <v>1764</v>
      </c>
      <c r="X63" s="3" t="s">
        <v>5873</v>
      </c>
      <c r="Y63" s="6">
        <v>12000</v>
      </c>
      <c r="Z63" s="8">
        <v>12229</v>
      </c>
      <c r="AA63" t="s">
        <v>8218</v>
      </c>
      <c r="AB63" t="s">
        <v>8223</v>
      </c>
      <c r="AC63" t="s">
        <v>8245</v>
      </c>
      <c r="AD63">
        <v>1477255840</v>
      </c>
      <c r="AE63">
        <v>1474663840</v>
      </c>
      <c r="AF63" t="b">
        <v>0</v>
      </c>
      <c r="AG63">
        <v>118</v>
      </c>
      <c r="AH63" t="b">
        <v>1</v>
      </c>
      <c r="AI63" t="s">
        <v>8283</v>
      </c>
      <c r="AJ63">
        <v>102</v>
      </c>
      <c r="AK63">
        <v>103.64</v>
      </c>
      <c r="AL63" s="10" t="s">
        <v>8336</v>
      </c>
      <c r="AM63" t="s">
        <v>8337</v>
      </c>
      <c r="AN63" s="16">
        <v>42636.868518518517</v>
      </c>
      <c r="AO63" s="16">
        <v>42666.868518518517</v>
      </c>
    </row>
    <row r="64" spans="1:41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  <c r="W64" s="15"/>
      <c r="X64" s="3"/>
      <c r="Y64" s="14"/>
      <c r="Z64" s="8"/>
      <c r="AL64" s="10"/>
      <c r="AN64" s="16"/>
      <c r="AO64" s="16"/>
    </row>
    <row r="65" spans="1:41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  <c r="W65" s="15"/>
      <c r="X65" s="3"/>
      <c r="Y65" s="14"/>
      <c r="Z65" s="8"/>
      <c r="AL65" s="10"/>
      <c r="AN65" s="16"/>
      <c r="AO65" s="16"/>
    </row>
    <row r="66" spans="1:41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  <c r="W66" s="15"/>
      <c r="X66" s="3"/>
      <c r="Y66" s="14"/>
      <c r="Z66" s="8"/>
      <c r="AL66" s="10"/>
      <c r="AN66" s="16"/>
      <c r="AO66" s="16"/>
    </row>
    <row r="67" spans="1:41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  <c r="W67" s="15"/>
      <c r="X67" s="3"/>
      <c r="Y67" s="14"/>
      <c r="Z67" s="8"/>
      <c r="AL67" s="10"/>
      <c r="AN67" s="16"/>
      <c r="AO67" s="16"/>
    </row>
    <row r="68" spans="1:41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  <c r="W68" s="15"/>
      <c r="X68" s="3"/>
      <c r="Y68" s="14"/>
      <c r="Z68" s="8"/>
      <c r="AL68" s="10"/>
      <c r="AN68" s="16"/>
      <c r="AO68" s="16"/>
    </row>
    <row r="69" spans="1:41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  <c r="W69" s="15"/>
      <c r="X69" s="3"/>
      <c r="Y69" s="14"/>
      <c r="Z69" s="8"/>
      <c r="AL69" s="10"/>
      <c r="AN69" s="16"/>
      <c r="AO69" s="16"/>
    </row>
    <row r="70" spans="1:41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  <c r="W70" s="15"/>
      <c r="X70" s="3"/>
      <c r="Y70" s="14"/>
      <c r="Z70" s="8"/>
      <c r="AL70" s="10"/>
      <c r="AN70" s="16"/>
      <c r="AO70" s="16"/>
    </row>
    <row r="71" spans="1:41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  <c r="W71" s="15"/>
      <c r="X71" s="3"/>
      <c r="Y71" s="14"/>
      <c r="Z71" s="8"/>
      <c r="AL71" s="10"/>
      <c r="AN71" s="16"/>
      <c r="AO71" s="16"/>
    </row>
    <row r="72" spans="1:41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  <c r="W72" s="15"/>
      <c r="X72" s="3"/>
      <c r="Y72" s="14"/>
      <c r="Z72" s="8"/>
      <c r="AL72" s="10"/>
      <c r="AN72" s="16"/>
      <c r="AO72" s="16"/>
    </row>
    <row r="73" spans="1:41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  <c r="W73" s="15"/>
      <c r="X73" s="3"/>
      <c r="Y73" s="14"/>
      <c r="Z73" s="8"/>
      <c r="AL73" s="10"/>
      <c r="AN73" s="16"/>
      <c r="AO73" s="16"/>
    </row>
    <row r="74" spans="1:41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  <c r="W74" s="15"/>
      <c r="X74" s="3"/>
      <c r="Y74" s="14"/>
      <c r="Z74" s="8"/>
      <c r="AL74" s="10"/>
      <c r="AN74" s="16"/>
      <c r="AO74" s="16"/>
    </row>
    <row r="75" spans="1:41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  <c r="W75" s="15"/>
      <c r="X75" s="3"/>
      <c r="Y75" s="14"/>
      <c r="Z75" s="8"/>
      <c r="AL75" s="10"/>
      <c r="AN75" s="16"/>
      <c r="AO75" s="16"/>
    </row>
    <row r="76" spans="1:41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  <c r="W76" s="15"/>
      <c r="X76" s="3"/>
      <c r="Y76" s="14"/>
      <c r="Z76" s="8"/>
      <c r="AL76" s="10"/>
      <c r="AN76" s="16"/>
      <c r="AO76" s="16"/>
    </row>
    <row r="77" spans="1:41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  <c r="W77" s="15"/>
      <c r="X77" s="3"/>
      <c r="Y77" s="14"/>
      <c r="Z77" s="8"/>
      <c r="AL77" s="10"/>
      <c r="AN77" s="16"/>
      <c r="AO77" s="16"/>
    </row>
    <row r="78" spans="1:41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  <c r="W78" s="15"/>
      <c r="X78" s="3"/>
      <c r="Y78" s="14"/>
      <c r="Z78" s="8"/>
      <c r="AL78" s="10"/>
      <c r="AN78" s="16"/>
      <c r="AO78" s="16"/>
    </row>
    <row r="79" spans="1:41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  <c r="W79" s="15"/>
      <c r="X79" s="3"/>
      <c r="Y79" s="14"/>
      <c r="Z79" s="8"/>
      <c r="AL79" s="10"/>
      <c r="AN79" s="16"/>
      <c r="AO79" s="16"/>
    </row>
    <row r="80" spans="1:41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  <c r="W80" s="15"/>
      <c r="X80" s="3"/>
      <c r="Y80" s="14"/>
      <c r="Z80" s="8"/>
      <c r="AL80" s="10"/>
      <c r="AN80" s="16"/>
      <c r="AO80" s="16"/>
    </row>
    <row r="81" spans="1:41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  <c r="W81" s="15"/>
      <c r="X81" s="3"/>
      <c r="Y81" s="14"/>
      <c r="Z81" s="8"/>
      <c r="AL81" s="10"/>
      <c r="AN81" s="16"/>
      <c r="AO81" s="16"/>
    </row>
    <row r="82" spans="1:41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  <c r="W82" s="15"/>
      <c r="X82" s="3"/>
      <c r="Y82" s="14"/>
      <c r="Z82" s="8"/>
      <c r="AL82" s="10"/>
      <c r="AN82" s="16"/>
      <c r="AO82" s="16"/>
    </row>
    <row r="83" spans="1:41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  <c r="W83" s="15"/>
      <c r="X83" s="3"/>
      <c r="Y83" s="14"/>
      <c r="Z83" s="8"/>
      <c r="AL83" s="10"/>
      <c r="AN83" s="16"/>
      <c r="AO83" s="16"/>
    </row>
    <row r="84" spans="1:41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  <c r="W84" s="15"/>
      <c r="X84" s="3"/>
      <c r="Y84" s="14"/>
      <c r="Z84" s="8"/>
      <c r="AL84" s="10"/>
      <c r="AN84" s="16"/>
      <c r="AO84" s="16"/>
    </row>
    <row r="85" spans="1:41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  <c r="W85" s="15"/>
      <c r="X85" s="3"/>
      <c r="Y85" s="14"/>
      <c r="Z85" s="8"/>
      <c r="AL85" s="10"/>
      <c r="AN85" s="16"/>
      <c r="AO85" s="16"/>
    </row>
    <row r="86" spans="1:41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  <c r="W86" s="15"/>
      <c r="X86" s="3"/>
      <c r="Y86" s="14"/>
      <c r="Z86" s="8"/>
      <c r="AL86" s="10"/>
      <c r="AN86" s="16"/>
      <c r="AO86" s="16"/>
    </row>
    <row r="87" spans="1:41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  <c r="W87" s="15"/>
      <c r="X87" s="3"/>
      <c r="Y87" s="14"/>
      <c r="Z87" s="8"/>
      <c r="AL87" s="10"/>
      <c r="AN87" s="16"/>
      <c r="AO87" s="16"/>
    </row>
    <row r="88" spans="1:41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  <c r="W88" s="15"/>
      <c r="X88" s="3"/>
      <c r="Y88" s="14"/>
      <c r="Z88" s="8"/>
      <c r="AL88" s="10"/>
      <c r="AN88" s="16"/>
      <c r="AO88" s="16"/>
    </row>
    <row r="89" spans="1:41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  <c r="W89" s="15"/>
      <c r="X89" s="3"/>
      <c r="Y89" s="14"/>
      <c r="Z89" s="8"/>
      <c r="AL89" s="10"/>
      <c r="AN89" s="16"/>
      <c r="AO89" s="16"/>
    </row>
    <row r="90" spans="1:41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  <c r="W90" s="15"/>
      <c r="X90" s="3"/>
      <c r="Y90" s="14"/>
      <c r="Z90" s="8"/>
      <c r="AL90" s="10"/>
      <c r="AN90" s="16"/>
      <c r="AO90" s="16"/>
    </row>
    <row r="91" spans="1:41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  <c r="W91" s="15"/>
      <c r="X91" s="3"/>
      <c r="Y91" s="14"/>
      <c r="Z91" s="8"/>
      <c r="AL91" s="10"/>
      <c r="AN91" s="16"/>
      <c r="AO91" s="16"/>
    </row>
    <row r="92" spans="1:41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  <c r="W92" s="15"/>
      <c r="X92" s="3"/>
      <c r="Y92" s="14"/>
      <c r="Z92" s="8"/>
      <c r="AL92" s="10"/>
      <c r="AN92" s="16"/>
      <c r="AO92" s="16"/>
    </row>
    <row r="93" spans="1:41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  <c r="W93" s="15"/>
      <c r="X93" s="3"/>
      <c r="Y93" s="14"/>
      <c r="Z93" s="8"/>
      <c r="AL93" s="10"/>
      <c r="AN93" s="16"/>
      <c r="AO93" s="16"/>
    </row>
    <row r="94" spans="1:41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  <c r="W94" s="15"/>
      <c r="X94" s="3"/>
      <c r="Y94" s="14"/>
      <c r="Z94" s="8"/>
      <c r="AL94" s="10"/>
      <c r="AN94" s="16"/>
      <c r="AO94" s="16"/>
    </row>
    <row r="95" spans="1:41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  <c r="W95" s="15"/>
      <c r="X95" s="3"/>
      <c r="Y95" s="14"/>
      <c r="Z95" s="8"/>
      <c r="AL95" s="10"/>
      <c r="AN95" s="16"/>
      <c r="AO95" s="16"/>
    </row>
    <row r="96" spans="1:41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  <c r="W96" s="15"/>
      <c r="X96" s="3"/>
      <c r="Y96" s="14"/>
      <c r="Z96" s="8"/>
      <c r="AL96" s="10"/>
      <c r="AN96" s="16"/>
      <c r="AO96" s="16"/>
    </row>
    <row r="97" spans="1:41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  <c r="W97" s="15"/>
      <c r="X97" s="3"/>
      <c r="Y97" s="14"/>
      <c r="Z97" s="8"/>
      <c r="AL97" s="10"/>
      <c r="AN97" s="16"/>
      <c r="AO97" s="16"/>
    </row>
    <row r="98" spans="1:41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  <c r="W98" s="15"/>
      <c r="X98" s="3"/>
      <c r="Y98" s="14"/>
      <c r="Z98" s="8"/>
      <c r="AL98" s="10"/>
      <c r="AN98" s="16"/>
      <c r="AO98" s="16"/>
    </row>
    <row r="99" spans="1:41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  <c r="W99" s="15"/>
      <c r="X99" s="3"/>
      <c r="Y99" s="14"/>
      <c r="Z99" s="8"/>
      <c r="AL99" s="10"/>
      <c r="AN99" s="16"/>
      <c r="AO99" s="16"/>
    </row>
    <row r="100" spans="1:41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  <c r="W100" s="15"/>
      <c r="X100" s="3"/>
      <c r="Y100" s="14"/>
      <c r="Z100" s="8"/>
      <c r="AL100" s="10"/>
      <c r="AN100" s="16"/>
      <c r="AO100" s="16"/>
    </row>
    <row r="101" spans="1:41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  <c r="W101" s="15"/>
      <c r="X101" s="3"/>
      <c r="Y101" s="14"/>
      <c r="Z101" s="8"/>
      <c r="AL101" s="10"/>
      <c r="AN101" s="16"/>
      <c r="AO101" s="16"/>
    </row>
    <row r="102" spans="1:41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  <c r="W102" s="15"/>
      <c r="X102" s="3"/>
      <c r="Y102" s="14"/>
      <c r="Z102" s="8"/>
      <c r="AL102" s="10"/>
      <c r="AN102" s="16"/>
      <c r="AO102" s="16"/>
    </row>
    <row r="103" spans="1:41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  <c r="W103" s="15"/>
      <c r="X103" s="3"/>
      <c r="Y103" s="14"/>
      <c r="Z103" s="8"/>
      <c r="AL103" s="10"/>
      <c r="AN103" s="16"/>
      <c r="AO103" s="16"/>
    </row>
    <row r="104" spans="1:41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  <c r="W104" s="15"/>
      <c r="X104" s="3"/>
      <c r="Y104" s="14"/>
      <c r="Z104" s="8"/>
      <c r="AL104" s="10"/>
      <c r="AN104" s="16"/>
      <c r="AO104" s="16"/>
    </row>
    <row r="105" spans="1:41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  <c r="W105" s="15"/>
      <c r="X105" s="3"/>
      <c r="Y105" s="14"/>
      <c r="Z105" s="8"/>
      <c r="AL105" s="10"/>
      <c r="AN105" s="16"/>
      <c r="AO105" s="16"/>
    </row>
    <row r="106" spans="1:41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  <c r="W106" s="15"/>
      <c r="X106" s="3"/>
      <c r="Y106" s="14"/>
      <c r="Z106" s="8"/>
      <c r="AL106" s="10"/>
      <c r="AN106" s="16"/>
      <c r="AO106" s="16"/>
    </row>
    <row r="107" spans="1:41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  <c r="W107" s="15"/>
      <c r="X107" s="3"/>
      <c r="Y107" s="14"/>
      <c r="Z107" s="8"/>
      <c r="AL107" s="10"/>
      <c r="AN107" s="16"/>
      <c r="AO107" s="16"/>
    </row>
    <row r="108" spans="1:41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  <c r="W108" s="15"/>
      <c r="X108" s="3"/>
      <c r="Y108" s="14"/>
      <c r="Z108" s="8"/>
      <c r="AL108" s="10"/>
      <c r="AN108" s="16"/>
      <c r="AO108" s="16"/>
    </row>
    <row r="109" spans="1:41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  <c r="W109" s="15"/>
      <c r="X109" s="3"/>
      <c r="Y109" s="14"/>
      <c r="Z109" s="8"/>
      <c r="AL109" s="10"/>
      <c r="AN109" s="16"/>
      <c r="AO109" s="16"/>
    </row>
    <row r="110" spans="1:41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  <c r="W110" s="15"/>
      <c r="X110" s="3"/>
      <c r="Y110" s="14"/>
      <c r="Z110" s="8"/>
      <c r="AL110" s="10"/>
      <c r="AN110" s="16"/>
      <c r="AO110" s="16"/>
    </row>
    <row r="111" spans="1:41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  <c r="W111" s="15"/>
      <c r="X111" s="3"/>
      <c r="Y111" s="14"/>
      <c r="Z111" s="8"/>
      <c r="AL111" s="10"/>
      <c r="AN111" s="16"/>
      <c r="AO111" s="16"/>
    </row>
    <row r="112" spans="1:41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  <c r="W112" s="15"/>
      <c r="X112" s="3"/>
      <c r="Y112" s="14"/>
      <c r="Z112" s="8"/>
      <c r="AL112" s="10"/>
      <c r="AN112" s="16"/>
      <c r="AO112" s="16"/>
    </row>
    <row r="113" spans="1:41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  <c r="W113" s="15"/>
      <c r="X113" s="3"/>
      <c r="Y113" s="14"/>
      <c r="Z113" s="8"/>
      <c r="AL113" s="10"/>
      <c r="AN113" s="16"/>
      <c r="AO113" s="16"/>
    </row>
    <row r="114" spans="1:41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  <c r="W114" s="15"/>
      <c r="X114" s="3"/>
      <c r="Y114" s="14"/>
      <c r="Z114" s="8"/>
      <c r="AL114" s="10"/>
      <c r="AN114" s="16"/>
      <c r="AO114" s="16"/>
    </row>
    <row r="115" spans="1:41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  <c r="W115" s="15"/>
      <c r="X115" s="3"/>
      <c r="Y115" s="14"/>
      <c r="Z115" s="8"/>
      <c r="AL115" s="10"/>
      <c r="AN115" s="16"/>
      <c r="AO115" s="16"/>
    </row>
    <row r="116" spans="1:41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  <c r="W116" s="15"/>
      <c r="X116" s="3"/>
      <c r="Y116" s="14"/>
      <c r="Z116" s="8"/>
      <c r="AL116" s="10"/>
      <c r="AN116" s="16"/>
      <c r="AO116" s="16"/>
    </row>
    <row r="117" spans="1:41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  <c r="W117" s="15"/>
      <c r="X117" s="3"/>
      <c r="Y117" s="14"/>
      <c r="Z117" s="8"/>
      <c r="AL117" s="10"/>
      <c r="AN117" s="16"/>
      <c r="AO117" s="16"/>
    </row>
    <row r="118" spans="1:41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  <c r="W118" s="15"/>
      <c r="X118" s="3"/>
      <c r="Y118" s="14"/>
      <c r="Z118" s="8"/>
      <c r="AL118" s="10"/>
      <c r="AN118" s="16"/>
      <c r="AO118" s="16"/>
    </row>
    <row r="119" spans="1:41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  <c r="W119" s="15"/>
      <c r="X119" s="3"/>
      <c r="Y119" s="14"/>
      <c r="Z119" s="8"/>
      <c r="AL119" s="10"/>
      <c r="AN119" s="16"/>
      <c r="AO119" s="16"/>
    </row>
    <row r="120" spans="1:41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  <c r="W120" s="15"/>
      <c r="X120" s="3"/>
      <c r="Y120" s="14"/>
      <c r="Z120" s="8"/>
      <c r="AL120" s="10"/>
      <c r="AN120" s="16"/>
      <c r="AO120" s="16"/>
    </row>
    <row r="121" spans="1:41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  <c r="W121" s="15"/>
      <c r="X121" s="3"/>
      <c r="Y121" s="14"/>
      <c r="Z121" s="8"/>
      <c r="AL121" s="10"/>
      <c r="AN121" s="16"/>
      <c r="AO121" s="16"/>
    </row>
    <row r="122" spans="1:41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  <c r="W122" s="15"/>
      <c r="X122" s="3"/>
      <c r="Y122" s="14"/>
      <c r="Z122" s="8"/>
      <c r="AL122" s="10"/>
      <c r="AN122" s="16"/>
      <c r="AO122" s="16"/>
    </row>
    <row r="123" spans="1:41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  <c r="W123" s="15"/>
      <c r="X123" s="3"/>
      <c r="Y123" s="14"/>
      <c r="Z123" s="8"/>
      <c r="AL123" s="10"/>
      <c r="AN123" s="16"/>
      <c r="AO123" s="16"/>
    </row>
    <row r="124" spans="1:41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  <c r="W124" s="15"/>
      <c r="X124" s="3"/>
      <c r="Y124" s="14"/>
      <c r="Z124" s="8"/>
      <c r="AL124" s="10"/>
      <c r="AN124" s="16"/>
      <c r="AO124" s="16"/>
    </row>
    <row r="125" spans="1:41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  <c r="W125" s="15"/>
      <c r="X125" s="3"/>
      <c r="Y125" s="14"/>
      <c r="Z125" s="8"/>
      <c r="AL125" s="10"/>
      <c r="AN125" s="16"/>
      <c r="AO125" s="16"/>
    </row>
    <row r="126" spans="1:41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  <c r="W126" s="15"/>
      <c r="X126" s="3"/>
      <c r="Y126" s="14"/>
      <c r="Z126" s="8"/>
      <c r="AL126" s="10"/>
      <c r="AN126" s="16"/>
      <c r="AO126" s="16"/>
    </row>
    <row r="127" spans="1:41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  <c r="W127" s="15"/>
      <c r="X127" s="3"/>
      <c r="Y127" s="14"/>
      <c r="Z127" s="8"/>
      <c r="AL127" s="10"/>
      <c r="AN127" s="16"/>
      <c r="AO127" s="16"/>
    </row>
    <row r="128" spans="1:41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  <c r="W128" s="15"/>
      <c r="X128" s="3"/>
      <c r="Y128" s="14"/>
      <c r="Z128" s="8"/>
      <c r="AL128" s="10"/>
      <c r="AN128" s="16"/>
      <c r="AO128" s="16"/>
    </row>
    <row r="129" spans="1:41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  <c r="W129" s="15"/>
      <c r="X129" s="3"/>
      <c r="Y129" s="14"/>
      <c r="Z129" s="8"/>
      <c r="AL129" s="10"/>
      <c r="AN129" s="16"/>
      <c r="AO129" s="16"/>
    </row>
    <row r="130" spans="1:41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  <c r="W130" s="15"/>
      <c r="X130" s="3"/>
      <c r="Y130" s="14"/>
      <c r="Z130" s="8"/>
      <c r="AL130" s="10"/>
      <c r="AN130" s="16"/>
      <c r="AO130" s="16"/>
    </row>
    <row r="131" spans="1:41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  <c r="W131" s="15"/>
      <c r="X131" s="3"/>
      <c r="Y131" s="14"/>
      <c r="Z131" s="8"/>
      <c r="AL131" s="10"/>
      <c r="AN131" s="16"/>
      <c r="AO131" s="16"/>
    </row>
    <row r="132" spans="1:41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  <c r="W132" s="15"/>
      <c r="X132" s="3"/>
      <c r="Y132" s="14"/>
      <c r="Z132" s="8"/>
      <c r="AL132" s="10"/>
      <c r="AN132" s="16"/>
      <c r="AO132" s="16"/>
    </row>
    <row r="133" spans="1:41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  <c r="W133" s="15"/>
      <c r="X133" s="3"/>
      <c r="Y133" s="14"/>
      <c r="Z133" s="8"/>
      <c r="AL133" s="10"/>
      <c r="AN133" s="16"/>
      <c r="AO133" s="16"/>
    </row>
    <row r="134" spans="1:41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  <c r="W134" s="15"/>
      <c r="X134" s="3"/>
      <c r="Y134" s="14"/>
      <c r="Z134" s="8"/>
      <c r="AL134" s="10"/>
      <c r="AN134" s="16"/>
      <c r="AO134" s="16"/>
    </row>
    <row r="135" spans="1:41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  <c r="W135" s="15"/>
      <c r="X135" s="3"/>
      <c r="Y135" s="14"/>
      <c r="Z135" s="8"/>
      <c r="AL135" s="10"/>
      <c r="AN135" s="16"/>
      <c r="AO135" s="16"/>
    </row>
    <row r="136" spans="1:41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  <c r="W136" s="15"/>
      <c r="X136" s="3"/>
      <c r="Y136" s="14"/>
      <c r="Z136" s="8"/>
      <c r="AL136" s="10"/>
      <c r="AN136" s="16"/>
      <c r="AO136" s="16"/>
    </row>
    <row r="137" spans="1:41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  <c r="W137" s="15"/>
      <c r="X137" s="3"/>
      <c r="Y137" s="14"/>
      <c r="Z137" s="8"/>
      <c r="AL137" s="10"/>
      <c r="AN137" s="16"/>
      <c r="AO137" s="16"/>
    </row>
    <row r="138" spans="1:41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  <c r="W138" s="15"/>
      <c r="X138" s="3"/>
      <c r="Y138" s="14"/>
      <c r="Z138" s="8"/>
      <c r="AL138" s="10"/>
      <c r="AN138" s="16"/>
      <c r="AO138" s="16"/>
    </row>
    <row r="139" spans="1:41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  <c r="W139" s="15"/>
      <c r="X139" s="3"/>
      <c r="Y139" s="14"/>
      <c r="Z139" s="8"/>
      <c r="AL139" s="10"/>
      <c r="AN139" s="16"/>
      <c r="AO139" s="16"/>
    </row>
    <row r="140" spans="1:41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  <c r="W140" s="15"/>
      <c r="X140" s="3"/>
      <c r="Y140" s="14"/>
      <c r="Z140" s="8"/>
      <c r="AL140" s="10"/>
      <c r="AN140" s="16"/>
      <c r="AO140" s="16"/>
    </row>
    <row r="141" spans="1:41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  <c r="W141" s="15"/>
      <c r="X141" s="3"/>
      <c r="Y141" s="14"/>
      <c r="Z141" s="8"/>
      <c r="AL141" s="10"/>
      <c r="AN141" s="16"/>
      <c r="AO141" s="16"/>
    </row>
    <row r="142" spans="1:41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  <c r="W142" s="15"/>
      <c r="X142" s="3"/>
      <c r="Y142" s="14"/>
      <c r="Z142" s="8"/>
      <c r="AL142" s="10"/>
      <c r="AN142" s="16"/>
      <c r="AO142" s="16"/>
    </row>
    <row r="143" spans="1:41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  <c r="W143" s="15"/>
      <c r="X143" s="3"/>
      <c r="Y143" s="14"/>
      <c r="Z143" s="8"/>
      <c r="AL143" s="10"/>
      <c r="AN143" s="16"/>
      <c r="AO143" s="16"/>
    </row>
    <row r="144" spans="1:41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  <c r="W144" s="15"/>
      <c r="X144" s="3"/>
      <c r="Y144" s="14"/>
      <c r="Z144" s="8"/>
      <c r="AL144" s="10"/>
      <c r="AN144" s="16"/>
      <c r="AO144" s="16"/>
    </row>
    <row r="145" spans="1:41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  <c r="W145" s="15"/>
      <c r="X145" s="3"/>
      <c r="Y145" s="14"/>
      <c r="Z145" s="8"/>
      <c r="AL145" s="10"/>
      <c r="AN145" s="16"/>
      <c r="AO145" s="16"/>
    </row>
    <row r="146" spans="1:41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  <c r="W146" s="15"/>
      <c r="X146" s="3"/>
      <c r="Y146" s="14"/>
      <c r="Z146" s="8"/>
      <c r="AL146" s="10"/>
      <c r="AN146" s="16"/>
      <c r="AO146" s="16"/>
    </row>
    <row r="147" spans="1:41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  <c r="W147" s="15"/>
      <c r="X147" s="3"/>
      <c r="Y147" s="14"/>
      <c r="Z147" s="8"/>
      <c r="AL147" s="10"/>
      <c r="AN147" s="16"/>
      <c r="AO147" s="16"/>
    </row>
    <row r="148" spans="1:41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  <c r="W148" s="15"/>
      <c r="X148" s="3"/>
      <c r="Y148" s="14"/>
      <c r="Z148" s="8"/>
      <c r="AL148" s="10"/>
      <c r="AN148" s="16"/>
      <c r="AO148" s="16"/>
    </row>
    <row r="149" spans="1:41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  <c r="W149" s="15"/>
      <c r="X149" s="3"/>
      <c r="Y149" s="14"/>
      <c r="Z149" s="8"/>
      <c r="AL149" s="10"/>
      <c r="AN149" s="16"/>
      <c r="AO149" s="16"/>
    </row>
    <row r="150" spans="1:41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  <c r="W150" s="15"/>
      <c r="X150" s="3"/>
      <c r="Y150" s="14"/>
      <c r="Z150" s="8"/>
      <c r="AL150" s="10"/>
      <c r="AN150" s="16"/>
      <c r="AO150" s="16"/>
    </row>
    <row r="151" spans="1:41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  <c r="W151" s="15"/>
      <c r="X151" s="3"/>
      <c r="Y151" s="14"/>
      <c r="Z151" s="8"/>
      <c r="AL151" s="10"/>
      <c r="AN151" s="16"/>
      <c r="AO151" s="16"/>
    </row>
    <row r="152" spans="1:41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  <c r="W152" s="15"/>
      <c r="X152" s="3"/>
      <c r="Y152" s="14"/>
      <c r="Z152" s="8"/>
      <c r="AL152" s="10"/>
      <c r="AN152" s="16"/>
      <c r="AO152" s="16"/>
    </row>
    <row r="153" spans="1:41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  <c r="W153" s="15"/>
      <c r="X153" s="3"/>
      <c r="Y153" s="14"/>
      <c r="Z153" s="8"/>
      <c r="AL153" s="10"/>
      <c r="AN153" s="16"/>
      <c r="AO153" s="16"/>
    </row>
    <row r="154" spans="1:41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  <c r="W154" s="15"/>
      <c r="X154" s="3"/>
      <c r="Y154" s="14"/>
      <c r="Z154" s="8"/>
      <c r="AL154" s="10"/>
      <c r="AN154" s="16"/>
      <c r="AO154" s="16"/>
    </row>
    <row r="155" spans="1:41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  <c r="W155" s="15"/>
      <c r="X155" s="3"/>
      <c r="Y155" s="14"/>
      <c r="Z155" s="8"/>
      <c r="AL155" s="10"/>
      <c r="AN155" s="16"/>
      <c r="AO155" s="16"/>
    </row>
    <row r="156" spans="1:41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  <c r="W156" s="15"/>
      <c r="X156" s="3"/>
      <c r="Y156" s="14"/>
      <c r="Z156" s="8"/>
      <c r="AL156" s="10"/>
      <c r="AN156" s="16"/>
      <c r="AO156" s="16"/>
    </row>
    <row r="157" spans="1:41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  <c r="W157" s="15"/>
      <c r="X157" s="3"/>
      <c r="Y157" s="14"/>
      <c r="Z157" s="8"/>
      <c r="AL157" s="10"/>
      <c r="AN157" s="16"/>
      <c r="AO157" s="16"/>
    </row>
    <row r="158" spans="1:41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  <c r="W158" s="15"/>
      <c r="X158" s="3"/>
      <c r="Y158" s="14"/>
      <c r="Z158" s="8"/>
      <c r="AL158" s="10"/>
      <c r="AN158" s="16"/>
      <c r="AO158" s="16"/>
    </row>
    <row r="159" spans="1:41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  <c r="W159" s="15"/>
      <c r="X159" s="3"/>
      <c r="Y159" s="14"/>
      <c r="Z159" s="8"/>
      <c r="AL159" s="10"/>
      <c r="AN159" s="16"/>
      <c r="AO159" s="16"/>
    </row>
    <row r="160" spans="1:41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  <c r="W160" s="15"/>
      <c r="X160" s="3"/>
      <c r="Y160" s="14"/>
      <c r="Z160" s="8"/>
      <c r="AL160" s="10"/>
      <c r="AN160" s="16"/>
      <c r="AO160" s="16"/>
    </row>
    <row r="161" spans="1:41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  <c r="W161" s="15"/>
      <c r="X161" s="3"/>
      <c r="Y161" s="14"/>
      <c r="Z161" s="8"/>
      <c r="AL161" s="10"/>
      <c r="AN161" s="16"/>
      <c r="AO161" s="16"/>
    </row>
    <row r="162" spans="1:41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  <c r="W162" s="15"/>
      <c r="X162" s="3"/>
      <c r="Y162" s="14"/>
      <c r="Z162" s="8"/>
      <c r="AL162" s="10"/>
      <c r="AN162" s="16"/>
      <c r="AO162" s="16"/>
    </row>
    <row r="163" spans="1:41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  <c r="W163" s="15"/>
      <c r="X163" s="3"/>
      <c r="Y163" s="14"/>
      <c r="Z163" s="8"/>
      <c r="AL163" s="10"/>
      <c r="AN163" s="16"/>
      <c r="AO163" s="16"/>
    </row>
    <row r="164" spans="1:41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  <c r="W164" s="15"/>
      <c r="X164" s="3"/>
      <c r="Y164" s="14"/>
      <c r="Z164" s="8"/>
      <c r="AL164" s="10"/>
      <c r="AN164" s="16"/>
      <c r="AO164" s="16"/>
    </row>
    <row r="165" spans="1:41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  <c r="W165" s="15"/>
      <c r="X165" s="3"/>
      <c r="Y165" s="14"/>
      <c r="Z165" s="8"/>
      <c r="AL165" s="10"/>
      <c r="AN165" s="16"/>
      <c r="AO165" s="16"/>
    </row>
    <row r="166" spans="1:41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  <c r="W166" s="15"/>
      <c r="X166" s="3"/>
      <c r="Y166" s="14"/>
      <c r="Z166" s="8"/>
      <c r="AL166" s="10"/>
      <c r="AN166" s="16"/>
      <c r="AO166" s="16"/>
    </row>
    <row r="167" spans="1:41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  <c r="W167" s="15"/>
      <c r="X167" s="3"/>
      <c r="Y167" s="14"/>
      <c r="Z167" s="8"/>
      <c r="AL167" s="10"/>
      <c r="AN167" s="16"/>
      <c r="AO167" s="16"/>
    </row>
    <row r="168" spans="1:41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  <c r="W168" s="15"/>
      <c r="X168" s="3"/>
      <c r="Y168" s="14"/>
      <c r="Z168" s="8"/>
      <c r="AL168" s="10"/>
      <c r="AN168" s="16"/>
      <c r="AO168" s="16"/>
    </row>
    <row r="169" spans="1:41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  <c r="W169" s="15"/>
      <c r="X169" s="3"/>
      <c r="Y169" s="14"/>
      <c r="Z169" s="8"/>
      <c r="AL169" s="10"/>
      <c r="AN169" s="16"/>
      <c r="AO169" s="16"/>
    </row>
    <row r="170" spans="1:41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  <c r="W170" s="15"/>
      <c r="X170" s="3"/>
      <c r="Y170" s="14"/>
      <c r="Z170" s="8"/>
      <c r="AL170" s="10"/>
      <c r="AN170" s="16"/>
      <c r="AO170" s="16"/>
    </row>
    <row r="171" spans="1:41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  <c r="W171" s="15"/>
      <c r="X171" s="3"/>
      <c r="Y171" s="14"/>
      <c r="Z171" s="8"/>
      <c r="AL171" s="10"/>
      <c r="AN171" s="16"/>
      <c r="AO171" s="16"/>
    </row>
    <row r="172" spans="1:41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  <c r="W172" s="15"/>
      <c r="X172" s="3"/>
      <c r="Y172" s="14"/>
      <c r="Z172" s="8"/>
      <c r="AL172" s="10"/>
      <c r="AN172" s="16"/>
      <c r="AO172" s="16"/>
    </row>
    <row r="173" spans="1:41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  <c r="W173" s="15"/>
      <c r="X173" s="3"/>
      <c r="Y173" s="14"/>
      <c r="Z173" s="8"/>
      <c r="AL173" s="10"/>
      <c r="AN173" s="16"/>
      <c r="AO173" s="16"/>
    </row>
    <row r="174" spans="1:41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  <c r="W174" s="15"/>
      <c r="X174" s="3"/>
      <c r="Y174" s="14"/>
      <c r="Z174" s="8"/>
      <c r="AL174" s="10"/>
      <c r="AN174" s="16"/>
      <c r="AO174" s="16"/>
    </row>
    <row r="175" spans="1:41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  <c r="W175" s="15"/>
      <c r="X175" s="3"/>
      <c r="Y175" s="14"/>
      <c r="Z175" s="8"/>
      <c r="AL175" s="10"/>
      <c r="AN175" s="16"/>
      <c r="AO175" s="16"/>
    </row>
    <row r="176" spans="1:41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  <c r="W176" s="15"/>
      <c r="X176" s="3"/>
      <c r="Y176" s="14"/>
      <c r="Z176" s="8"/>
      <c r="AL176" s="10"/>
      <c r="AN176" s="16"/>
      <c r="AO176" s="16"/>
    </row>
    <row r="177" spans="1:41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  <c r="W177" s="15"/>
      <c r="X177" s="3"/>
      <c r="Y177" s="14"/>
      <c r="Z177" s="8"/>
      <c r="AL177" s="10"/>
      <c r="AN177" s="16"/>
      <c r="AO177" s="16"/>
    </row>
    <row r="178" spans="1:41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  <c r="W178" s="15"/>
      <c r="X178" s="3"/>
      <c r="Y178" s="14"/>
      <c r="Z178" s="8"/>
      <c r="AL178" s="10"/>
      <c r="AN178" s="16"/>
      <c r="AO178" s="16"/>
    </row>
    <row r="179" spans="1:41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  <c r="W179" s="15"/>
      <c r="X179" s="3"/>
      <c r="Y179" s="14"/>
      <c r="Z179" s="8"/>
      <c r="AL179" s="10"/>
      <c r="AN179" s="16"/>
      <c r="AO179" s="16"/>
    </row>
    <row r="180" spans="1:41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  <c r="W180" s="15"/>
      <c r="X180" s="3"/>
      <c r="Y180" s="14"/>
      <c r="Z180" s="8"/>
      <c r="AL180" s="10"/>
      <c r="AN180" s="16"/>
      <c r="AO180" s="16"/>
    </row>
    <row r="181" spans="1:41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  <c r="W181" s="15"/>
      <c r="X181" s="3"/>
      <c r="Y181" s="14"/>
      <c r="Z181" s="8"/>
      <c r="AL181" s="10"/>
      <c r="AN181" s="16"/>
      <c r="AO181" s="16"/>
    </row>
    <row r="182" spans="1:41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  <c r="W182" s="15"/>
      <c r="X182" s="3"/>
      <c r="Y182" s="14"/>
      <c r="Z182" s="8"/>
      <c r="AL182" s="10"/>
      <c r="AN182" s="16"/>
      <c r="AO182" s="16"/>
    </row>
    <row r="183" spans="1:41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  <c r="W183" s="15"/>
      <c r="X183" s="3"/>
      <c r="Y183" s="14"/>
      <c r="Z183" s="8"/>
      <c r="AL183" s="10"/>
      <c r="AN183" s="16"/>
      <c r="AO183" s="16"/>
    </row>
    <row r="184" spans="1:41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  <c r="W184" s="15"/>
      <c r="X184" s="3"/>
      <c r="Y184" s="14"/>
      <c r="Z184" s="8"/>
      <c r="AL184" s="10"/>
      <c r="AN184" s="16"/>
      <c r="AO184" s="16"/>
    </row>
    <row r="185" spans="1:41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  <c r="W185" s="15"/>
      <c r="X185" s="3"/>
      <c r="Y185" s="14"/>
      <c r="Z185" s="8"/>
      <c r="AL185" s="10"/>
      <c r="AN185" s="16"/>
      <c r="AO185" s="16"/>
    </row>
    <row r="186" spans="1:41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  <c r="W186" s="15"/>
      <c r="X186" s="3"/>
      <c r="Y186" s="14"/>
      <c r="Z186" s="8"/>
      <c r="AL186" s="10"/>
      <c r="AN186" s="16"/>
      <c r="AO186" s="16"/>
    </row>
    <row r="187" spans="1:41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  <c r="W187" s="15"/>
      <c r="X187" s="3"/>
      <c r="Y187" s="14"/>
      <c r="Z187" s="8"/>
      <c r="AL187" s="10"/>
      <c r="AN187" s="16"/>
      <c r="AO187" s="16"/>
    </row>
    <row r="188" spans="1:41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  <c r="W188" s="15"/>
      <c r="X188" s="3"/>
      <c r="Y188" s="14"/>
      <c r="Z188" s="8"/>
      <c r="AL188" s="10"/>
      <c r="AN188" s="16"/>
      <c r="AO188" s="16"/>
    </row>
    <row r="189" spans="1:41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  <c r="W189" s="15"/>
      <c r="X189" s="3"/>
      <c r="Y189" s="14"/>
      <c r="Z189" s="8"/>
      <c r="AL189" s="10"/>
      <c r="AN189" s="16"/>
      <c r="AO189" s="16"/>
    </row>
    <row r="190" spans="1:41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  <c r="W190" s="15"/>
      <c r="X190" s="3"/>
      <c r="Y190" s="14"/>
      <c r="Z190" s="8"/>
      <c r="AL190" s="10"/>
      <c r="AN190" s="16"/>
      <c r="AO190" s="16"/>
    </row>
    <row r="191" spans="1:41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  <c r="W191" s="15"/>
      <c r="X191" s="3"/>
      <c r="Y191" s="14"/>
      <c r="Z191" s="8"/>
      <c r="AL191" s="10"/>
      <c r="AN191" s="16"/>
      <c r="AO191" s="16"/>
    </row>
    <row r="192" spans="1:41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  <c r="W192" s="15"/>
      <c r="X192" s="3"/>
      <c r="Y192" s="14"/>
      <c r="Z192" s="8"/>
      <c r="AL192" s="10"/>
      <c r="AN192" s="16"/>
      <c r="AO192" s="16"/>
    </row>
    <row r="193" spans="1:41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  <c r="W193" s="15"/>
      <c r="X193" s="3"/>
      <c r="Y193" s="14"/>
      <c r="Z193" s="8"/>
      <c r="AL193" s="10"/>
      <c r="AN193" s="16"/>
      <c r="AO193" s="16"/>
    </row>
    <row r="194" spans="1:41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  <c r="W194" s="15"/>
      <c r="X194" s="3"/>
      <c r="Y194" s="14"/>
      <c r="Z194" s="8"/>
      <c r="AL194" s="10"/>
      <c r="AN194" s="16"/>
      <c r="AO194" s="16"/>
    </row>
    <row r="195" spans="1:41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  <c r="W195" s="15"/>
      <c r="X195" s="3"/>
      <c r="Y195" s="14"/>
      <c r="Z195" s="8"/>
      <c r="AL195" s="10"/>
      <c r="AN195" s="16"/>
      <c r="AO195" s="16"/>
    </row>
    <row r="196" spans="1:41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  <c r="W196" s="15"/>
      <c r="X196" s="3"/>
      <c r="Y196" s="14"/>
      <c r="Z196" s="8"/>
      <c r="AL196" s="10"/>
      <c r="AN196" s="16"/>
      <c r="AO196" s="16"/>
    </row>
    <row r="197" spans="1:41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  <c r="W197" s="15"/>
      <c r="X197" s="3"/>
      <c r="Y197" s="14"/>
      <c r="Z197" s="8"/>
      <c r="AL197" s="10"/>
      <c r="AN197" s="16"/>
      <c r="AO197" s="16"/>
    </row>
    <row r="198" spans="1:41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  <c r="W198" s="15"/>
      <c r="X198" s="3"/>
      <c r="Y198" s="14"/>
      <c r="Z198" s="8"/>
      <c r="AL198" s="10"/>
      <c r="AN198" s="16"/>
      <c r="AO198" s="16"/>
    </row>
    <row r="199" spans="1:41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  <c r="W199" s="15"/>
      <c r="X199" s="3"/>
      <c r="Y199" s="14"/>
      <c r="Z199" s="8"/>
      <c r="AL199" s="10"/>
      <c r="AN199" s="16"/>
      <c r="AO199" s="16"/>
    </row>
    <row r="200" spans="1:41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  <c r="W200" s="15"/>
      <c r="X200" s="3"/>
      <c r="Y200" s="14"/>
      <c r="Z200" s="8"/>
      <c r="AL200" s="10"/>
      <c r="AN200" s="16"/>
      <c r="AO200" s="16"/>
    </row>
    <row r="201" spans="1:41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  <c r="W201" s="15"/>
      <c r="X201" s="3"/>
      <c r="Y201" s="14"/>
      <c r="Z201" s="8"/>
      <c r="AL201" s="10"/>
      <c r="AN201" s="16"/>
      <c r="AO201" s="16"/>
    </row>
    <row r="202" spans="1:41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  <c r="W202" s="15"/>
      <c r="X202" s="3"/>
      <c r="Y202" s="14"/>
      <c r="Z202" s="8"/>
      <c r="AL202" s="10"/>
      <c r="AN202" s="16"/>
      <c r="AO202" s="16"/>
    </row>
    <row r="203" spans="1:41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  <c r="W203" s="15"/>
      <c r="X203" s="3"/>
      <c r="Y203" s="14"/>
      <c r="Z203" s="8"/>
      <c r="AL203" s="10"/>
      <c r="AN203" s="16"/>
      <c r="AO203" s="16"/>
    </row>
    <row r="204" spans="1:41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  <c r="W204" s="15"/>
      <c r="X204" s="3"/>
      <c r="Y204" s="14"/>
      <c r="Z204" s="8"/>
      <c r="AL204" s="10"/>
      <c r="AN204" s="16"/>
      <c r="AO204" s="16"/>
    </row>
    <row r="205" spans="1:41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  <c r="W205" s="15"/>
      <c r="X205" s="3"/>
      <c r="Y205" s="14"/>
      <c r="Z205" s="8"/>
      <c r="AL205" s="10"/>
      <c r="AN205" s="16"/>
      <c r="AO205" s="16"/>
    </row>
    <row r="206" spans="1:41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  <c r="W206" s="15"/>
      <c r="X206" s="3"/>
      <c r="Y206" s="14"/>
      <c r="Z206" s="8"/>
      <c r="AL206" s="10"/>
      <c r="AN206" s="16"/>
      <c r="AO206" s="16"/>
    </row>
    <row r="207" spans="1:41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  <c r="W207" s="15"/>
      <c r="X207" s="3"/>
      <c r="Y207" s="14"/>
      <c r="Z207" s="8"/>
      <c r="AL207" s="10"/>
      <c r="AN207" s="16"/>
      <c r="AO207" s="16"/>
    </row>
    <row r="208" spans="1:41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  <c r="W208" s="15"/>
      <c r="X208" s="3"/>
      <c r="Y208" s="14"/>
      <c r="Z208" s="8"/>
      <c r="AL208" s="10"/>
      <c r="AN208" s="16"/>
      <c r="AO208" s="16"/>
    </row>
    <row r="209" spans="1:41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  <c r="W209" s="15"/>
      <c r="X209" s="3"/>
      <c r="Y209" s="14"/>
      <c r="Z209" s="8"/>
      <c r="AL209" s="10"/>
      <c r="AN209" s="16"/>
      <c r="AO209" s="16"/>
    </row>
    <row r="210" spans="1:41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  <c r="W210" s="15"/>
      <c r="X210" s="3"/>
      <c r="Y210" s="14"/>
      <c r="Z210" s="8"/>
      <c r="AL210" s="10"/>
      <c r="AN210" s="16"/>
      <c r="AO210" s="16"/>
    </row>
    <row r="211" spans="1:41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  <c r="W211" s="15"/>
      <c r="X211" s="3"/>
      <c r="Y211" s="14"/>
      <c r="Z211" s="8"/>
      <c r="AL211" s="10"/>
      <c r="AN211" s="16"/>
      <c r="AO211" s="16"/>
    </row>
    <row r="212" spans="1:41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  <c r="W212" s="15"/>
      <c r="X212" s="3"/>
      <c r="Y212" s="14"/>
      <c r="Z212" s="8"/>
      <c r="AL212" s="10"/>
      <c r="AN212" s="16"/>
      <c r="AO212" s="16"/>
    </row>
    <row r="213" spans="1:41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  <c r="W213" s="15"/>
      <c r="X213" s="3"/>
      <c r="Y213" s="14"/>
      <c r="Z213" s="8"/>
      <c r="AL213" s="10"/>
      <c r="AN213" s="16"/>
      <c r="AO213" s="16"/>
    </row>
    <row r="214" spans="1:41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  <c r="W214" s="15"/>
      <c r="X214" s="3"/>
      <c r="Y214" s="14"/>
      <c r="Z214" s="8"/>
      <c r="AL214" s="10"/>
      <c r="AN214" s="16"/>
      <c r="AO214" s="16"/>
    </row>
    <row r="215" spans="1:41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  <c r="W215" s="15"/>
      <c r="X215" s="3"/>
      <c r="Y215" s="14"/>
      <c r="Z215" s="8"/>
      <c r="AL215" s="10"/>
      <c r="AN215" s="16"/>
      <c r="AO215" s="16"/>
    </row>
    <row r="216" spans="1:41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  <c r="W216" s="15"/>
      <c r="X216" s="3"/>
      <c r="Y216" s="14"/>
      <c r="Z216" s="8"/>
      <c r="AL216" s="10"/>
      <c r="AN216" s="16"/>
      <c r="AO216" s="16"/>
    </row>
    <row r="217" spans="1:41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  <c r="W217" s="15"/>
      <c r="X217" s="3"/>
      <c r="Y217" s="14"/>
      <c r="Z217" s="8"/>
      <c r="AL217" s="10"/>
      <c r="AN217" s="16"/>
      <c r="AO217" s="16"/>
    </row>
    <row r="218" spans="1:41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  <c r="W218" s="15"/>
      <c r="X218" s="3"/>
      <c r="Y218" s="14"/>
      <c r="Z218" s="8"/>
      <c r="AL218" s="10"/>
      <c r="AN218" s="16"/>
      <c r="AO218" s="16"/>
    </row>
    <row r="219" spans="1:41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  <c r="W219" s="15"/>
      <c r="X219" s="3"/>
      <c r="Y219" s="14"/>
      <c r="Z219" s="8"/>
      <c r="AL219" s="10"/>
      <c r="AN219" s="16"/>
      <c r="AO219" s="16"/>
    </row>
    <row r="220" spans="1:41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  <c r="W220" s="15"/>
      <c r="X220" s="3"/>
      <c r="Y220" s="14"/>
      <c r="Z220" s="8"/>
      <c r="AL220" s="10"/>
      <c r="AN220" s="16"/>
      <c r="AO220" s="16"/>
    </row>
    <row r="221" spans="1:41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  <c r="W221" s="15"/>
      <c r="X221" s="3"/>
      <c r="Y221" s="14"/>
      <c r="Z221" s="8"/>
      <c r="AL221" s="10"/>
      <c r="AN221" s="16"/>
      <c r="AO221" s="16"/>
    </row>
    <row r="222" spans="1:41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  <c r="W222" s="15"/>
      <c r="X222" s="3"/>
      <c r="Y222" s="14"/>
      <c r="Z222" s="8"/>
      <c r="AL222" s="10"/>
      <c r="AN222" s="16"/>
      <c r="AO222" s="16"/>
    </row>
    <row r="223" spans="1:41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  <c r="W223" s="15"/>
      <c r="X223" s="3"/>
      <c r="Y223" s="14"/>
      <c r="Z223" s="8"/>
      <c r="AL223" s="10"/>
      <c r="AN223" s="16"/>
      <c r="AO223" s="16"/>
    </row>
    <row r="224" spans="1:41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  <c r="W224" s="15"/>
      <c r="X224" s="3"/>
      <c r="Y224" s="14"/>
      <c r="Z224" s="8"/>
      <c r="AL224" s="10"/>
      <c r="AN224" s="16"/>
      <c r="AO224" s="16"/>
    </row>
    <row r="225" spans="1:41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  <c r="W225" s="15"/>
      <c r="X225" s="3"/>
      <c r="Y225" s="14"/>
      <c r="Z225" s="8"/>
      <c r="AL225" s="10"/>
      <c r="AN225" s="16"/>
      <c r="AO225" s="16"/>
    </row>
    <row r="226" spans="1:41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  <c r="W226" s="15"/>
      <c r="X226" s="3"/>
      <c r="Y226" s="14"/>
      <c r="Z226" s="8"/>
      <c r="AL226" s="10"/>
      <c r="AN226" s="16"/>
      <c r="AO226" s="16"/>
    </row>
    <row r="227" spans="1:41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  <c r="W227" s="15"/>
      <c r="X227" s="3"/>
      <c r="Y227" s="14"/>
      <c r="Z227" s="8"/>
      <c r="AL227" s="10"/>
      <c r="AN227" s="16"/>
      <c r="AO227" s="16"/>
    </row>
    <row r="228" spans="1:41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  <c r="W228" s="15"/>
      <c r="X228" s="3"/>
      <c r="Y228" s="14"/>
      <c r="Z228" s="8"/>
      <c r="AL228" s="10"/>
      <c r="AN228" s="16"/>
      <c r="AO228" s="16"/>
    </row>
    <row r="229" spans="1:41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  <c r="W229" s="15"/>
      <c r="X229" s="3"/>
      <c r="Y229" s="14"/>
      <c r="Z229" s="8"/>
      <c r="AL229" s="10"/>
      <c r="AN229" s="16"/>
      <c r="AO229" s="16"/>
    </row>
    <row r="230" spans="1:41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  <c r="W230" s="15"/>
      <c r="X230" s="3"/>
      <c r="Y230" s="14"/>
      <c r="Z230" s="8"/>
      <c r="AL230" s="10"/>
      <c r="AN230" s="16"/>
      <c r="AO230" s="16"/>
    </row>
    <row r="231" spans="1:41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  <c r="W231" s="15"/>
      <c r="X231" s="3"/>
      <c r="Y231" s="14"/>
      <c r="Z231" s="8"/>
      <c r="AL231" s="10"/>
      <c r="AN231" s="16"/>
      <c r="AO231" s="16"/>
    </row>
    <row r="232" spans="1:41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  <c r="W232" s="15"/>
      <c r="X232" s="3"/>
      <c r="Y232" s="14"/>
      <c r="Z232" s="8"/>
      <c r="AL232" s="10"/>
      <c r="AN232" s="16"/>
      <c r="AO232" s="16"/>
    </row>
    <row r="233" spans="1:41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  <c r="W233" s="15"/>
      <c r="X233" s="3"/>
      <c r="Y233" s="14"/>
      <c r="Z233" s="8"/>
      <c r="AL233" s="10"/>
      <c r="AN233" s="16"/>
      <c r="AO233" s="16"/>
    </row>
    <row r="234" spans="1:41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  <c r="W234" s="15"/>
      <c r="X234" s="3"/>
      <c r="Y234" s="14"/>
      <c r="Z234" s="8"/>
      <c r="AL234" s="10"/>
      <c r="AN234" s="16"/>
      <c r="AO234" s="16"/>
    </row>
    <row r="235" spans="1:41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  <c r="W235" s="15"/>
      <c r="X235" s="3"/>
      <c r="Y235" s="14"/>
      <c r="Z235" s="8"/>
      <c r="AL235" s="10"/>
      <c r="AN235" s="16"/>
      <c r="AO235" s="16"/>
    </row>
    <row r="236" spans="1:41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  <c r="W236" s="15"/>
      <c r="X236" s="3"/>
      <c r="Y236" s="14"/>
      <c r="Z236" s="8"/>
      <c r="AL236" s="10"/>
      <c r="AN236" s="16"/>
      <c r="AO236" s="16"/>
    </row>
    <row r="237" spans="1:41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  <c r="W237" s="15"/>
      <c r="X237" s="3"/>
      <c r="Y237" s="14"/>
      <c r="Z237" s="8"/>
      <c r="AL237" s="10"/>
      <c r="AN237" s="16"/>
      <c r="AO237" s="16"/>
    </row>
    <row r="238" spans="1:41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  <c r="W238" s="15"/>
      <c r="X238" s="3"/>
      <c r="Y238" s="14"/>
      <c r="Z238" s="8"/>
      <c r="AL238" s="10"/>
      <c r="AN238" s="16"/>
      <c r="AO238" s="16"/>
    </row>
    <row r="239" spans="1:41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  <c r="W239" s="15"/>
      <c r="X239" s="3"/>
      <c r="Y239" s="14"/>
      <c r="Z239" s="8"/>
      <c r="AL239" s="10"/>
      <c r="AN239" s="16"/>
      <c r="AO239" s="16"/>
    </row>
    <row r="240" spans="1:41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  <c r="W240" s="15"/>
      <c r="X240" s="3"/>
      <c r="Y240" s="14"/>
      <c r="Z240" s="8"/>
      <c r="AL240" s="10"/>
      <c r="AN240" s="16"/>
      <c r="AO240" s="16"/>
    </row>
    <row r="241" spans="1:41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  <c r="W241" s="15"/>
      <c r="X241" s="3"/>
      <c r="Y241" s="14"/>
      <c r="Z241" s="8"/>
      <c r="AL241" s="10"/>
      <c r="AN241" s="16"/>
      <c r="AO241" s="16"/>
    </row>
    <row r="242" spans="1:41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  <c r="W242" s="15"/>
      <c r="X242" s="3"/>
      <c r="Y242" s="14"/>
      <c r="Z242" s="8"/>
      <c r="AL242" s="10"/>
      <c r="AN242" s="16"/>
      <c r="AO242" s="16"/>
    </row>
    <row r="243" spans="1:41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  <c r="W243" s="15"/>
      <c r="X243" s="3"/>
      <c r="Y243" s="14"/>
      <c r="Z243" s="8"/>
      <c r="AL243" s="10"/>
      <c r="AN243" s="16"/>
      <c r="AO243" s="16"/>
    </row>
    <row r="244" spans="1:41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  <c r="W244" s="15"/>
      <c r="X244" s="3"/>
      <c r="Y244" s="14"/>
      <c r="Z244" s="8"/>
      <c r="AL244" s="10"/>
      <c r="AN244" s="16"/>
      <c r="AO244" s="16"/>
    </row>
    <row r="245" spans="1:41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  <c r="W245" s="15"/>
      <c r="X245" s="3"/>
      <c r="Y245" s="14"/>
      <c r="Z245" s="8"/>
      <c r="AL245" s="10"/>
      <c r="AN245" s="16"/>
      <c r="AO245" s="16"/>
    </row>
    <row r="246" spans="1:41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  <c r="W246" s="15"/>
      <c r="X246" s="3"/>
      <c r="Y246" s="14"/>
      <c r="Z246" s="8"/>
      <c r="AL246" s="10"/>
      <c r="AN246" s="16"/>
      <c r="AO246" s="16"/>
    </row>
    <row r="247" spans="1:41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  <c r="W247" s="15"/>
      <c r="X247" s="3"/>
      <c r="Y247" s="14"/>
      <c r="Z247" s="8"/>
      <c r="AL247" s="10"/>
      <c r="AN247" s="16"/>
      <c r="AO247" s="16"/>
    </row>
    <row r="248" spans="1:41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  <c r="W248" s="15"/>
      <c r="X248" s="3"/>
      <c r="Y248" s="14"/>
      <c r="Z248" s="8"/>
      <c r="AL248" s="10"/>
      <c r="AN248" s="16"/>
      <c r="AO248" s="16"/>
    </row>
    <row r="249" spans="1:41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  <c r="W249" s="15"/>
      <c r="X249" s="3"/>
      <c r="Y249" s="14"/>
      <c r="Z249" s="8"/>
      <c r="AL249" s="10"/>
      <c r="AN249" s="16"/>
      <c r="AO249" s="16"/>
    </row>
    <row r="250" spans="1:41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  <c r="W250" s="15"/>
      <c r="X250" s="3"/>
      <c r="Y250" s="14"/>
      <c r="Z250" s="8"/>
      <c r="AL250" s="10"/>
      <c r="AN250" s="16"/>
      <c r="AO250" s="16"/>
    </row>
    <row r="251" spans="1:41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  <c r="W251" s="15"/>
      <c r="X251" s="3"/>
      <c r="Y251" s="14"/>
      <c r="Z251" s="8"/>
      <c r="AL251" s="10"/>
      <c r="AN251" s="16"/>
      <c r="AO251" s="16"/>
    </row>
    <row r="252" spans="1:41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  <c r="W252" s="15"/>
      <c r="X252" s="3"/>
      <c r="Y252" s="14"/>
      <c r="Z252" s="8"/>
      <c r="AL252" s="10"/>
      <c r="AN252" s="16"/>
      <c r="AO252" s="16"/>
    </row>
    <row r="253" spans="1:41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  <c r="W253" s="15"/>
      <c r="X253" s="3"/>
      <c r="Y253" s="14"/>
      <c r="Z253" s="8"/>
      <c r="AL253" s="10"/>
      <c r="AN253" s="16"/>
      <c r="AO253" s="16"/>
    </row>
    <row r="254" spans="1:41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  <c r="W254" s="15"/>
      <c r="X254" s="3"/>
      <c r="Y254" s="14"/>
      <c r="Z254" s="8"/>
      <c r="AL254" s="10"/>
      <c r="AN254" s="16"/>
      <c r="AO254" s="16"/>
    </row>
    <row r="255" spans="1:41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  <c r="W255" s="15"/>
      <c r="X255" s="3"/>
      <c r="Y255" s="14"/>
      <c r="Z255" s="8"/>
      <c r="AL255" s="10"/>
      <c r="AN255" s="16"/>
      <c r="AO255" s="16"/>
    </row>
    <row r="256" spans="1:41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  <c r="W256" s="15"/>
      <c r="X256" s="3"/>
      <c r="Y256" s="14"/>
      <c r="Z256" s="8"/>
      <c r="AL256" s="10"/>
      <c r="AN256" s="16"/>
      <c r="AO256" s="16"/>
    </row>
    <row r="257" spans="1:41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  <c r="W257" s="15"/>
      <c r="X257" s="3"/>
      <c r="Y257" s="14"/>
      <c r="Z257" s="8"/>
      <c r="AL257" s="10"/>
      <c r="AN257" s="16"/>
      <c r="AO257" s="16"/>
    </row>
    <row r="258" spans="1:41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  <c r="W258" s="15"/>
      <c r="X258" s="3"/>
      <c r="Y258" s="14"/>
      <c r="Z258" s="8"/>
      <c r="AL258" s="10"/>
      <c r="AN258" s="16"/>
      <c r="AO258" s="16"/>
    </row>
    <row r="259" spans="1:41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  <c r="W259" s="15"/>
      <c r="X259" s="3"/>
      <c r="Y259" s="14"/>
      <c r="Z259" s="8"/>
      <c r="AL259" s="10"/>
      <c r="AN259" s="16"/>
      <c r="AO259" s="16"/>
    </row>
    <row r="260" spans="1:41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  <c r="W260" s="15"/>
      <c r="X260" s="3"/>
      <c r="Y260" s="14"/>
      <c r="Z260" s="8"/>
      <c r="AL260" s="10"/>
      <c r="AN260" s="16"/>
      <c r="AO260" s="16"/>
    </row>
    <row r="261" spans="1:41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  <c r="W261" s="15"/>
      <c r="X261" s="3"/>
      <c r="Y261" s="14"/>
      <c r="Z261" s="8"/>
      <c r="AL261" s="10"/>
      <c r="AN261" s="16"/>
      <c r="AO261" s="16"/>
    </row>
    <row r="262" spans="1:41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  <c r="W262" s="15"/>
      <c r="X262" s="3"/>
      <c r="Y262" s="14"/>
      <c r="Z262" s="8"/>
      <c r="AL262" s="10"/>
      <c r="AN262" s="16"/>
      <c r="AO262" s="16"/>
    </row>
    <row r="263" spans="1:41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41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41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41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41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41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41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41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41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41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AA64:AA262">
    <cfRule type="cellIs" dxfId="39" priority="27" operator="equal">
      <formula>"canceled"</formula>
    </cfRule>
    <cfRule type="cellIs" dxfId="38" priority="28" operator="equal">
      <formula>"failed"</formula>
    </cfRule>
    <cfRule type="cellIs" dxfId="37" priority="29" operator="equal">
      <formula>"successful"</formula>
    </cfRule>
    <cfRule type="cellIs" dxfId="36" priority="30" operator="equal">
      <formula>"live"</formula>
    </cfRule>
  </conditionalFormatting>
  <conditionalFormatting sqref="AJ64:AJ262">
    <cfRule type="colorScale" priority="26">
      <colorScale>
        <cfvo type="min"/>
        <cfvo type="percentile" val="90"/>
        <color rgb="FFFF0000"/>
        <color rgb="FF00B0F0"/>
      </colorScale>
    </cfRule>
  </conditionalFormatting>
  <conditionalFormatting sqref="F1:F413">
    <cfRule type="cellIs" dxfId="35" priority="12" operator="equal">
      <formula>"canceled"</formula>
    </cfRule>
    <cfRule type="cellIs" dxfId="34" priority="13" operator="equal">
      <formula>"failed"</formula>
    </cfRule>
    <cfRule type="cellIs" dxfId="33" priority="14" operator="equal">
      <formula>"successful"</formula>
    </cfRule>
    <cfRule type="cellIs" dxfId="32" priority="15" operator="equal">
      <formula>"live"</formula>
    </cfRule>
  </conditionalFormatting>
  <conditionalFormatting sqref="O1:O413">
    <cfRule type="colorScale" priority="11">
      <colorScale>
        <cfvo type="min"/>
        <cfvo type="percentile" val="90"/>
        <color rgb="FFFF0000"/>
        <color rgb="FF00B0F0"/>
      </colorScale>
    </cfRule>
  </conditionalFormatting>
  <conditionalFormatting sqref="AA1:AA63">
    <cfRule type="cellIs" dxfId="31" priority="7" operator="equal">
      <formula>"canceled"</formula>
    </cfRule>
    <cfRule type="cellIs" dxfId="30" priority="8" operator="equal">
      <formula>"failed"</formula>
    </cfRule>
    <cfRule type="cellIs" dxfId="29" priority="9" operator="equal">
      <formula>"successful"</formula>
    </cfRule>
    <cfRule type="cellIs" dxfId="28" priority="10" operator="equal">
      <formula>"live"</formula>
    </cfRule>
  </conditionalFormatting>
  <conditionalFormatting sqref="AJ1:AJ63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AV1:AV4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BE1:BE4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1A98C-A916-40EF-BF10-026AB1668575}">
  <dimension ref="A1:BJ424"/>
  <sheetViews>
    <sheetView topLeftCell="AH1" workbookViewId="0">
      <selection activeCell="AQ1" sqref="AQ1:BJ41"/>
    </sheetView>
  </sheetViews>
  <sheetFormatPr defaultRowHeight="15" x14ac:dyDescent="0.25"/>
  <sheetData>
    <row r="1" spans="1:6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V1" s="1" t="s">
        <v>0</v>
      </c>
      <c r="W1" s="2" t="s">
        <v>1</v>
      </c>
      <c r="X1" s="2" t="s">
        <v>4110</v>
      </c>
      <c r="Y1" s="5" t="s">
        <v>8216</v>
      </c>
      <c r="Z1" s="7" t="s">
        <v>8217</v>
      </c>
      <c r="AA1" s="1" t="s">
        <v>8304</v>
      </c>
      <c r="AB1" s="1" t="s">
        <v>8222</v>
      </c>
      <c r="AC1" s="1" t="s">
        <v>8244</v>
      </c>
      <c r="AD1" s="1" t="s">
        <v>8258</v>
      </c>
      <c r="AE1" s="1" t="s">
        <v>8259</v>
      </c>
      <c r="AF1" s="1" t="s">
        <v>8260</v>
      </c>
      <c r="AG1" s="1" t="s">
        <v>8261</v>
      </c>
      <c r="AH1" s="1" t="s">
        <v>8262</v>
      </c>
      <c r="AI1" s="1" t="s">
        <v>8305</v>
      </c>
      <c r="AJ1" s="1" t="s">
        <v>8306</v>
      </c>
      <c r="AK1" s="1" t="s">
        <v>8307</v>
      </c>
      <c r="AL1" s="9" t="s">
        <v>8358</v>
      </c>
      <c r="AM1" s="1" t="s">
        <v>8359</v>
      </c>
      <c r="AN1" s="1" t="s">
        <v>8365</v>
      </c>
      <c r="AO1" s="1" t="s">
        <v>8366</v>
      </c>
      <c r="AQ1" s="1" t="s">
        <v>0</v>
      </c>
      <c r="AR1" s="2" t="s">
        <v>1</v>
      </c>
      <c r="AS1" s="2" t="s">
        <v>4110</v>
      </c>
      <c r="AT1" s="5" t="s">
        <v>8216</v>
      </c>
      <c r="AU1" s="7" t="s">
        <v>8217</v>
      </c>
      <c r="AV1" s="1" t="s">
        <v>8304</v>
      </c>
      <c r="AW1" s="1" t="s">
        <v>8222</v>
      </c>
      <c r="AX1" s="1" t="s">
        <v>8244</v>
      </c>
      <c r="AY1" s="1" t="s">
        <v>8258</v>
      </c>
      <c r="AZ1" s="1" t="s">
        <v>8259</v>
      </c>
      <c r="BA1" s="1" t="s">
        <v>8260</v>
      </c>
      <c r="BB1" s="1" t="s">
        <v>8261</v>
      </c>
      <c r="BC1" s="1" t="s">
        <v>8262</v>
      </c>
      <c r="BD1" s="1" t="s">
        <v>8305</v>
      </c>
      <c r="BE1" s="1" t="s">
        <v>8306</v>
      </c>
      <c r="BF1" s="1" t="s">
        <v>8307</v>
      </c>
      <c r="BG1" s="9" t="s">
        <v>8358</v>
      </c>
      <c r="BH1" s="1" t="s">
        <v>8359</v>
      </c>
      <c r="BI1" s="1" t="s">
        <v>8365</v>
      </c>
      <c r="BJ1" s="1" t="s">
        <v>8366</v>
      </c>
    </row>
    <row r="2" spans="1:62" ht="28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  <c r="V2">
        <v>1765</v>
      </c>
      <c r="W2" s="3" t="s">
        <v>1766</v>
      </c>
      <c r="X2" s="3" t="s">
        <v>5875</v>
      </c>
      <c r="Y2" s="6">
        <v>12500</v>
      </c>
      <c r="Z2" s="8">
        <v>7433.48</v>
      </c>
      <c r="AA2" t="s">
        <v>8220</v>
      </c>
      <c r="AB2" t="s">
        <v>8223</v>
      </c>
      <c r="AC2" t="s">
        <v>8245</v>
      </c>
      <c r="AD2">
        <v>1407972712</v>
      </c>
      <c r="AE2">
        <v>1405380712</v>
      </c>
      <c r="AF2" t="b">
        <v>1</v>
      </c>
      <c r="AG2">
        <v>103</v>
      </c>
      <c r="AH2" t="b">
        <v>0</v>
      </c>
      <c r="AI2" t="s">
        <v>8283</v>
      </c>
      <c r="AJ2">
        <v>59</v>
      </c>
      <c r="AK2">
        <v>72.17</v>
      </c>
      <c r="AL2" s="10" t="s">
        <v>8336</v>
      </c>
      <c r="AM2" t="s">
        <v>8337</v>
      </c>
      <c r="AN2" s="16">
        <v>41834.980462962965</v>
      </c>
      <c r="AO2" s="16">
        <v>41864.980462962965</v>
      </c>
      <c r="AQ2">
        <v>3191</v>
      </c>
      <c r="AR2" s="3" t="s">
        <v>3191</v>
      </c>
      <c r="AS2" s="3" t="s">
        <v>7301</v>
      </c>
      <c r="AT2" s="6">
        <v>3750</v>
      </c>
      <c r="AU2" s="8">
        <v>151</v>
      </c>
      <c r="AV2" t="s">
        <v>8220</v>
      </c>
      <c r="AW2" t="s">
        <v>8223</v>
      </c>
      <c r="AX2" t="s">
        <v>8245</v>
      </c>
      <c r="AY2">
        <v>1471370869</v>
      </c>
      <c r="AZ2">
        <v>1466186869</v>
      </c>
      <c r="BA2" t="b">
        <v>0</v>
      </c>
      <c r="BB2">
        <v>4</v>
      </c>
      <c r="BC2" t="b">
        <v>0</v>
      </c>
      <c r="BD2" t="s">
        <v>8303</v>
      </c>
      <c r="BE2">
        <v>4</v>
      </c>
      <c r="BF2">
        <v>37.75</v>
      </c>
      <c r="BG2" s="10" t="s">
        <v>8315</v>
      </c>
      <c r="BH2" t="s">
        <v>8357</v>
      </c>
      <c r="BI2" s="16">
        <v>42538.755428240736</v>
      </c>
      <c r="BJ2" s="16">
        <v>42598.755428240736</v>
      </c>
    </row>
    <row r="3" spans="1:62" ht="27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  <c r="V3">
        <v>1767</v>
      </c>
      <c r="W3" s="3" t="s">
        <v>1768</v>
      </c>
      <c r="X3" s="3" t="s">
        <v>5877</v>
      </c>
      <c r="Y3" s="6">
        <v>5000</v>
      </c>
      <c r="Z3" s="8">
        <v>2286</v>
      </c>
      <c r="AA3" t="s">
        <v>8220</v>
      </c>
      <c r="AB3" t="s">
        <v>8223</v>
      </c>
      <c r="AC3" t="s">
        <v>8245</v>
      </c>
      <c r="AD3">
        <v>1407080884</v>
      </c>
      <c r="AE3">
        <v>1404488884</v>
      </c>
      <c r="AF3" t="b">
        <v>1</v>
      </c>
      <c r="AG3">
        <v>39</v>
      </c>
      <c r="AH3" t="b">
        <v>0</v>
      </c>
      <c r="AI3" t="s">
        <v>8283</v>
      </c>
      <c r="AJ3">
        <v>46</v>
      </c>
      <c r="AK3">
        <v>58.62</v>
      </c>
      <c r="AL3" s="10" t="s">
        <v>8336</v>
      </c>
      <c r="AM3" t="s">
        <v>8337</v>
      </c>
      <c r="AN3" s="16">
        <v>41824.658379629633</v>
      </c>
      <c r="AO3" s="16">
        <v>41854.658379629633</v>
      </c>
      <c r="AQ3">
        <v>3194</v>
      </c>
      <c r="AR3" s="3" t="s">
        <v>3194</v>
      </c>
      <c r="AS3" s="3" t="s">
        <v>7304</v>
      </c>
      <c r="AT3" s="6">
        <v>11000</v>
      </c>
      <c r="AU3" s="8">
        <v>0</v>
      </c>
      <c r="AV3" t="s">
        <v>8220</v>
      </c>
      <c r="AW3" t="s">
        <v>8223</v>
      </c>
      <c r="AX3" t="s">
        <v>8245</v>
      </c>
      <c r="AY3">
        <v>1437960598</v>
      </c>
      <c r="AZ3">
        <v>1435368598</v>
      </c>
      <c r="BA3" t="b">
        <v>0</v>
      </c>
      <c r="BB3">
        <v>0</v>
      </c>
      <c r="BC3" t="b">
        <v>0</v>
      </c>
      <c r="BD3" t="s">
        <v>8303</v>
      </c>
      <c r="BE3">
        <v>0</v>
      </c>
      <c r="BF3">
        <v>0</v>
      </c>
      <c r="BG3" s="10" t="s">
        <v>8315</v>
      </c>
      <c r="BH3" t="s">
        <v>8357</v>
      </c>
      <c r="BI3" s="16">
        <v>42182.062476851846</v>
      </c>
      <c r="BJ3" s="16">
        <v>42212.062476851846</v>
      </c>
    </row>
    <row r="4" spans="1:62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  <c r="V4">
        <v>1768</v>
      </c>
      <c r="W4" s="3" t="s">
        <v>1769</v>
      </c>
      <c r="X4" s="3" t="s">
        <v>5878</v>
      </c>
      <c r="Y4" s="6">
        <v>5000</v>
      </c>
      <c r="Z4" s="8">
        <v>187</v>
      </c>
      <c r="AA4" t="s">
        <v>8220</v>
      </c>
      <c r="AB4" t="s">
        <v>8223</v>
      </c>
      <c r="AC4" t="s">
        <v>8245</v>
      </c>
      <c r="AD4">
        <v>1411824444</v>
      </c>
      <c r="AE4">
        <v>1406640444</v>
      </c>
      <c r="AF4" t="b">
        <v>1</v>
      </c>
      <c r="AG4">
        <v>15</v>
      </c>
      <c r="AH4" t="b">
        <v>0</v>
      </c>
      <c r="AI4" t="s">
        <v>8283</v>
      </c>
      <c r="AJ4">
        <v>4</v>
      </c>
      <c r="AK4">
        <v>12.47</v>
      </c>
      <c r="AL4" s="10" t="s">
        <v>8336</v>
      </c>
      <c r="AM4" t="s">
        <v>8337</v>
      </c>
      <c r="AN4" s="16">
        <v>41849.560694444444</v>
      </c>
      <c r="AO4" s="16">
        <v>41909.560694444444</v>
      </c>
      <c r="AQ4">
        <v>3195</v>
      </c>
      <c r="AR4" s="3" t="s">
        <v>3195</v>
      </c>
      <c r="AS4" s="3" t="s">
        <v>7305</v>
      </c>
      <c r="AT4" s="6">
        <v>3500</v>
      </c>
      <c r="AU4" s="8">
        <v>2070</v>
      </c>
      <c r="AV4" t="s">
        <v>8220</v>
      </c>
      <c r="AW4" t="s">
        <v>8223</v>
      </c>
      <c r="AX4" t="s">
        <v>8245</v>
      </c>
      <c r="AY4">
        <v>1423750542</v>
      </c>
      <c r="AZ4">
        <v>1421158542</v>
      </c>
      <c r="BA4" t="b">
        <v>0</v>
      </c>
      <c r="BB4">
        <v>39</v>
      </c>
      <c r="BC4" t="b">
        <v>0</v>
      </c>
      <c r="BD4" t="s">
        <v>8303</v>
      </c>
      <c r="BE4">
        <v>59</v>
      </c>
      <c r="BF4">
        <v>53.08</v>
      </c>
      <c r="BG4" s="10" t="s">
        <v>8315</v>
      </c>
      <c r="BH4" t="s">
        <v>8357</v>
      </c>
      <c r="BI4" s="16">
        <v>42017.594236111108</v>
      </c>
      <c r="BJ4" s="16">
        <v>42047.594236111108</v>
      </c>
    </row>
    <row r="5" spans="1:62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  <c r="V5">
        <v>1769</v>
      </c>
      <c r="W5" s="3" t="s">
        <v>1770</v>
      </c>
      <c r="X5" s="3" t="s">
        <v>5879</v>
      </c>
      <c r="Y5" s="6">
        <v>40000</v>
      </c>
      <c r="Z5" s="8">
        <v>1081</v>
      </c>
      <c r="AA5" t="s">
        <v>8220</v>
      </c>
      <c r="AB5" t="s">
        <v>8223</v>
      </c>
      <c r="AC5" t="s">
        <v>8245</v>
      </c>
      <c r="AD5">
        <v>1421177959</v>
      </c>
      <c r="AE5">
        <v>1418585959</v>
      </c>
      <c r="AF5" t="b">
        <v>1</v>
      </c>
      <c r="AG5">
        <v>22</v>
      </c>
      <c r="AH5" t="b">
        <v>0</v>
      </c>
      <c r="AI5" t="s">
        <v>8283</v>
      </c>
      <c r="AJ5">
        <v>3</v>
      </c>
      <c r="AK5">
        <v>49.14</v>
      </c>
      <c r="AL5" s="10" t="s">
        <v>8336</v>
      </c>
      <c r="AM5" t="s">
        <v>8337</v>
      </c>
      <c r="AN5" s="16">
        <v>41987.818969907406</v>
      </c>
      <c r="AO5" s="16">
        <v>42017.818969907406</v>
      </c>
      <c r="AQ5">
        <v>3196</v>
      </c>
      <c r="AR5" s="3" t="s">
        <v>3196</v>
      </c>
      <c r="AS5" s="3" t="s">
        <v>7306</v>
      </c>
      <c r="AT5" s="6">
        <v>3000000</v>
      </c>
      <c r="AU5" s="8">
        <v>1800</v>
      </c>
      <c r="AV5" t="s">
        <v>8220</v>
      </c>
      <c r="AW5" t="s">
        <v>8223</v>
      </c>
      <c r="AX5" t="s">
        <v>8245</v>
      </c>
      <c r="AY5">
        <v>1438437600</v>
      </c>
      <c r="AZ5">
        <v>1433254875</v>
      </c>
      <c r="BA5" t="b">
        <v>0</v>
      </c>
      <c r="BB5">
        <v>6</v>
      </c>
      <c r="BC5" t="b">
        <v>0</v>
      </c>
      <c r="BD5" t="s">
        <v>8303</v>
      </c>
      <c r="BE5">
        <v>0</v>
      </c>
      <c r="BF5">
        <v>300</v>
      </c>
      <c r="BG5" s="10" t="s">
        <v>8315</v>
      </c>
      <c r="BH5" t="s">
        <v>8357</v>
      </c>
      <c r="BI5" s="16">
        <v>42157.598090277781</v>
      </c>
      <c r="BJ5" s="16">
        <v>42217.583333333328</v>
      </c>
    </row>
    <row r="6" spans="1:62" ht="31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  <c r="V6">
        <v>1770</v>
      </c>
      <c r="W6" s="3" t="s">
        <v>1771</v>
      </c>
      <c r="X6" s="3" t="s">
        <v>5880</v>
      </c>
      <c r="Y6" s="6">
        <v>24500</v>
      </c>
      <c r="Z6" s="8">
        <v>13846</v>
      </c>
      <c r="AA6" t="s">
        <v>8220</v>
      </c>
      <c r="AB6" t="s">
        <v>8223</v>
      </c>
      <c r="AC6" t="s">
        <v>8245</v>
      </c>
      <c r="AD6">
        <v>1413312194</v>
      </c>
      <c r="AE6">
        <v>1410288194</v>
      </c>
      <c r="AF6" t="b">
        <v>1</v>
      </c>
      <c r="AG6">
        <v>92</v>
      </c>
      <c r="AH6" t="b">
        <v>0</v>
      </c>
      <c r="AI6" t="s">
        <v>8283</v>
      </c>
      <c r="AJ6">
        <v>57</v>
      </c>
      <c r="AK6">
        <v>150.5</v>
      </c>
      <c r="AL6" s="10" t="s">
        <v>8336</v>
      </c>
      <c r="AM6" t="s">
        <v>8337</v>
      </c>
      <c r="AN6" s="16">
        <v>41891.780023148152</v>
      </c>
      <c r="AO6" s="16">
        <v>41926.780023148152</v>
      </c>
      <c r="AQ6">
        <v>3199</v>
      </c>
      <c r="AR6" s="3" t="s">
        <v>3199</v>
      </c>
      <c r="AS6" s="3" t="s">
        <v>7309</v>
      </c>
      <c r="AT6" s="6">
        <v>5000</v>
      </c>
      <c r="AU6" s="8">
        <v>2608</v>
      </c>
      <c r="AV6" t="s">
        <v>8220</v>
      </c>
      <c r="AW6" t="s">
        <v>8223</v>
      </c>
      <c r="AX6" t="s">
        <v>8245</v>
      </c>
      <c r="AY6">
        <v>1410037200</v>
      </c>
      <c r="AZ6">
        <v>1407435418</v>
      </c>
      <c r="BA6" t="b">
        <v>0</v>
      </c>
      <c r="BB6">
        <v>53</v>
      </c>
      <c r="BC6" t="b">
        <v>0</v>
      </c>
      <c r="BD6" t="s">
        <v>8303</v>
      </c>
      <c r="BE6">
        <v>52</v>
      </c>
      <c r="BF6">
        <v>49.21</v>
      </c>
      <c r="BG6" s="10" t="s">
        <v>8315</v>
      </c>
      <c r="BH6" t="s">
        <v>8357</v>
      </c>
      <c r="BI6" s="16">
        <v>41858.761782407404</v>
      </c>
      <c r="BJ6" s="16">
        <v>41888.875</v>
      </c>
    </row>
    <row r="7" spans="1:62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  <c r="V7">
        <v>1773</v>
      </c>
      <c r="W7" s="3" t="s">
        <v>1774</v>
      </c>
      <c r="X7" s="3" t="s">
        <v>5883</v>
      </c>
      <c r="Y7" s="6">
        <v>30000</v>
      </c>
      <c r="Z7" s="8">
        <v>1877</v>
      </c>
      <c r="AA7" t="s">
        <v>8220</v>
      </c>
      <c r="AB7" t="s">
        <v>8223</v>
      </c>
      <c r="AC7" t="s">
        <v>8245</v>
      </c>
      <c r="AD7">
        <v>1421691298</v>
      </c>
      <c r="AE7">
        <v>1417803298</v>
      </c>
      <c r="AF7" t="b">
        <v>1</v>
      </c>
      <c r="AG7">
        <v>19</v>
      </c>
      <c r="AH7" t="b">
        <v>0</v>
      </c>
      <c r="AI7" t="s">
        <v>8283</v>
      </c>
      <c r="AJ7">
        <v>6</v>
      </c>
      <c r="AK7">
        <v>98.79</v>
      </c>
      <c r="AL7" s="10" t="s">
        <v>8336</v>
      </c>
      <c r="AM7" t="s">
        <v>8337</v>
      </c>
      <c r="AN7" s="16">
        <v>41978.760393518518</v>
      </c>
      <c r="AO7" s="16">
        <v>42023.760393518518</v>
      </c>
      <c r="AQ7">
        <v>3200</v>
      </c>
      <c r="AR7" s="3" t="s">
        <v>3200</v>
      </c>
      <c r="AS7" s="3" t="s">
        <v>7310</v>
      </c>
      <c r="AT7" s="6">
        <v>50000</v>
      </c>
      <c r="AU7" s="8">
        <v>1</v>
      </c>
      <c r="AV7" t="s">
        <v>8220</v>
      </c>
      <c r="AW7" t="s">
        <v>8223</v>
      </c>
      <c r="AX7" t="s">
        <v>8245</v>
      </c>
      <c r="AY7">
        <v>1461994440</v>
      </c>
      <c r="AZ7">
        <v>1459410101</v>
      </c>
      <c r="BA7" t="b">
        <v>0</v>
      </c>
      <c r="BB7">
        <v>1</v>
      </c>
      <c r="BC7" t="b">
        <v>0</v>
      </c>
      <c r="BD7" t="s">
        <v>8303</v>
      </c>
      <c r="BE7">
        <v>0</v>
      </c>
      <c r="BF7">
        <v>1</v>
      </c>
      <c r="BG7" s="10" t="s">
        <v>8315</v>
      </c>
      <c r="BH7" t="s">
        <v>8357</v>
      </c>
      <c r="BI7" s="16">
        <v>42460.320613425924</v>
      </c>
      <c r="BJ7" s="16">
        <v>42490.231944444444</v>
      </c>
    </row>
    <row r="8" spans="1:62" ht="27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  <c r="V8">
        <v>1774</v>
      </c>
      <c r="W8" s="3" t="s">
        <v>1775</v>
      </c>
      <c r="X8" s="3" t="s">
        <v>5884</v>
      </c>
      <c r="Y8" s="6">
        <v>2500</v>
      </c>
      <c r="Z8" s="8">
        <v>1148</v>
      </c>
      <c r="AA8" t="s">
        <v>8220</v>
      </c>
      <c r="AB8" t="s">
        <v>8223</v>
      </c>
      <c r="AC8" t="s">
        <v>8245</v>
      </c>
      <c r="AD8">
        <v>1417273140</v>
      </c>
      <c r="AE8">
        <v>1413609292</v>
      </c>
      <c r="AF8" t="b">
        <v>1</v>
      </c>
      <c r="AG8">
        <v>13</v>
      </c>
      <c r="AH8" t="b">
        <v>0</v>
      </c>
      <c r="AI8" t="s">
        <v>8283</v>
      </c>
      <c r="AJ8">
        <v>46</v>
      </c>
      <c r="AK8">
        <v>88.31</v>
      </c>
      <c r="AL8" s="10" t="s">
        <v>8336</v>
      </c>
      <c r="AM8" t="s">
        <v>8337</v>
      </c>
      <c r="AN8" s="16">
        <v>41930.218657407408</v>
      </c>
      <c r="AO8" s="16">
        <v>41972.624305555553</v>
      </c>
      <c r="AQ8">
        <v>3202</v>
      </c>
      <c r="AR8" s="3" t="s">
        <v>3202</v>
      </c>
      <c r="AS8" s="3" t="s">
        <v>7312</v>
      </c>
      <c r="AT8" s="6">
        <v>5000</v>
      </c>
      <c r="AU8" s="8">
        <v>2726</v>
      </c>
      <c r="AV8" t="s">
        <v>8220</v>
      </c>
      <c r="AW8" t="s">
        <v>8223</v>
      </c>
      <c r="AX8" t="s">
        <v>8245</v>
      </c>
      <c r="AY8">
        <v>1450072740</v>
      </c>
      <c r="AZ8">
        <v>1445027346</v>
      </c>
      <c r="BA8" t="b">
        <v>0</v>
      </c>
      <c r="BB8">
        <v>25</v>
      </c>
      <c r="BC8" t="b">
        <v>0</v>
      </c>
      <c r="BD8" t="s">
        <v>8303</v>
      </c>
      <c r="BE8">
        <v>55</v>
      </c>
      <c r="BF8">
        <v>109.04</v>
      </c>
      <c r="BG8" s="10" t="s">
        <v>8315</v>
      </c>
      <c r="BH8" t="s">
        <v>8357</v>
      </c>
      <c r="BI8" s="16">
        <v>42293.853541666671</v>
      </c>
      <c r="BJ8" s="16">
        <v>42352.249305555553</v>
      </c>
    </row>
    <row r="9" spans="1:62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  <c r="V9">
        <v>1775</v>
      </c>
      <c r="W9" s="3" t="s">
        <v>1776</v>
      </c>
      <c r="X9" s="3" t="s">
        <v>5885</v>
      </c>
      <c r="Y9" s="6">
        <v>32500</v>
      </c>
      <c r="Z9" s="8">
        <v>21158</v>
      </c>
      <c r="AA9" t="s">
        <v>8220</v>
      </c>
      <c r="AB9" t="s">
        <v>8223</v>
      </c>
      <c r="AC9" t="s">
        <v>8245</v>
      </c>
      <c r="AD9">
        <v>1414193160</v>
      </c>
      <c r="AE9">
        <v>1410305160</v>
      </c>
      <c r="AF9" t="b">
        <v>1</v>
      </c>
      <c r="AG9">
        <v>124</v>
      </c>
      <c r="AH9" t="b">
        <v>0</v>
      </c>
      <c r="AI9" t="s">
        <v>8283</v>
      </c>
      <c r="AJ9">
        <v>65</v>
      </c>
      <c r="AK9">
        <v>170.63</v>
      </c>
      <c r="AL9" s="10" t="s">
        <v>8336</v>
      </c>
      <c r="AM9" t="s">
        <v>8337</v>
      </c>
      <c r="AN9" s="16">
        <v>41891.976388888892</v>
      </c>
      <c r="AO9" s="16">
        <v>41936.976388888892</v>
      </c>
      <c r="AQ9">
        <v>3203</v>
      </c>
      <c r="AR9" s="3" t="s">
        <v>3203</v>
      </c>
      <c r="AS9" s="3" t="s">
        <v>7313</v>
      </c>
      <c r="AT9" s="6">
        <v>1000</v>
      </c>
      <c r="AU9" s="8">
        <v>250</v>
      </c>
      <c r="AV9" t="s">
        <v>8220</v>
      </c>
      <c r="AW9" t="s">
        <v>8223</v>
      </c>
      <c r="AX9" t="s">
        <v>8245</v>
      </c>
      <c r="AY9">
        <v>1443224622</v>
      </c>
      <c r="AZ9">
        <v>1440632622</v>
      </c>
      <c r="BA9" t="b">
        <v>0</v>
      </c>
      <c r="BB9">
        <v>6</v>
      </c>
      <c r="BC9" t="b">
        <v>0</v>
      </c>
      <c r="BD9" t="s">
        <v>8303</v>
      </c>
      <c r="BE9">
        <v>25</v>
      </c>
      <c r="BF9">
        <v>41.67</v>
      </c>
      <c r="BG9" s="10" t="s">
        <v>8315</v>
      </c>
      <c r="BH9" t="s">
        <v>8357</v>
      </c>
      <c r="BI9" s="16">
        <v>42242.988680555558</v>
      </c>
      <c r="BJ9" s="16">
        <v>42272.988680555558</v>
      </c>
    </row>
    <row r="10" spans="1:62" ht="27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  <c r="V10">
        <v>1778</v>
      </c>
      <c r="W10" s="3" t="s">
        <v>1779</v>
      </c>
      <c r="X10" s="3" t="s">
        <v>5888</v>
      </c>
      <c r="Y10" s="6">
        <v>50000</v>
      </c>
      <c r="Z10" s="8">
        <v>995</v>
      </c>
      <c r="AA10" t="s">
        <v>8220</v>
      </c>
      <c r="AB10" t="s">
        <v>8223</v>
      </c>
      <c r="AC10" t="s">
        <v>8245</v>
      </c>
      <c r="AD10">
        <v>1427485395</v>
      </c>
      <c r="AE10">
        <v>1423600995</v>
      </c>
      <c r="AF10" t="b">
        <v>1</v>
      </c>
      <c r="AG10">
        <v>15</v>
      </c>
      <c r="AH10" t="b">
        <v>0</v>
      </c>
      <c r="AI10" t="s">
        <v>8283</v>
      </c>
      <c r="AJ10">
        <v>2</v>
      </c>
      <c r="AK10">
        <v>66.33</v>
      </c>
      <c r="AL10" s="10" t="s">
        <v>8336</v>
      </c>
      <c r="AM10" t="s">
        <v>8337</v>
      </c>
      <c r="AN10" s="16">
        <v>42045.86336805555</v>
      </c>
      <c r="AO10" s="16">
        <v>42090.821701388893</v>
      </c>
      <c r="AQ10">
        <v>3204</v>
      </c>
      <c r="AR10" s="3" t="s">
        <v>3204</v>
      </c>
      <c r="AS10" s="3" t="s">
        <v>7314</v>
      </c>
      <c r="AT10" s="6">
        <v>500</v>
      </c>
      <c r="AU10" s="8">
        <v>0</v>
      </c>
      <c r="AV10" t="s">
        <v>8220</v>
      </c>
      <c r="AW10" t="s">
        <v>8223</v>
      </c>
      <c r="AX10" t="s">
        <v>8245</v>
      </c>
      <c r="AY10">
        <v>1437149640</v>
      </c>
      <c r="AZ10">
        <v>1434558479</v>
      </c>
      <c r="BA10" t="b">
        <v>0</v>
      </c>
      <c r="BB10">
        <v>0</v>
      </c>
      <c r="BC10" t="b">
        <v>0</v>
      </c>
      <c r="BD10" t="s">
        <v>8303</v>
      </c>
      <c r="BE10">
        <v>0</v>
      </c>
      <c r="BF10">
        <v>0</v>
      </c>
      <c r="BG10" s="10" t="s">
        <v>8315</v>
      </c>
      <c r="BH10" t="s">
        <v>8357</v>
      </c>
      <c r="BI10" s="16">
        <v>42172.686099537037</v>
      </c>
      <c r="BJ10" s="16">
        <v>42202.676388888889</v>
      </c>
    </row>
    <row r="11" spans="1:62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  <c r="V11">
        <v>1779</v>
      </c>
      <c r="W11" s="3" t="s">
        <v>1780</v>
      </c>
      <c r="X11" s="3" t="s">
        <v>5889</v>
      </c>
      <c r="Y11" s="6">
        <v>11000</v>
      </c>
      <c r="Z11" s="8">
        <v>3986</v>
      </c>
      <c r="AA11" t="s">
        <v>8220</v>
      </c>
      <c r="AB11" t="s">
        <v>8223</v>
      </c>
      <c r="AC11" t="s">
        <v>8245</v>
      </c>
      <c r="AD11">
        <v>1472834180</v>
      </c>
      <c r="AE11">
        <v>1470242180</v>
      </c>
      <c r="AF11" t="b">
        <v>1</v>
      </c>
      <c r="AG11">
        <v>38</v>
      </c>
      <c r="AH11" t="b">
        <v>0</v>
      </c>
      <c r="AI11" t="s">
        <v>8283</v>
      </c>
      <c r="AJ11">
        <v>36</v>
      </c>
      <c r="AK11">
        <v>104.89</v>
      </c>
      <c r="AL11" s="10" t="s">
        <v>8336</v>
      </c>
      <c r="AM11" t="s">
        <v>8337</v>
      </c>
      <c r="AN11" s="16">
        <v>42585.691898148143</v>
      </c>
      <c r="AO11" s="16">
        <v>42615.691898148143</v>
      </c>
      <c r="AQ11">
        <v>3206</v>
      </c>
      <c r="AR11" s="3" t="s">
        <v>3206</v>
      </c>
      <c r="AS11" s="3" t="s">
        <v>7316</v>
      </c>
      <c r="AT11" s="6">
        <v>5000</v>
      </c>
      <c r="AU11" s="8">
        <v>0</v>
      </c>
      <c r="AV11" t="s">
        <v>8220</v>
      </c>
      <c r="AW11" t="s">
        <v>8223</v>
      </c>
      <c r="AX11" t="s">
        <v>8245</v>
      </c>
      <c r="AY11">
        <v>1442644651</v>
      </c>
      <c r="AZ11">
        <v>1440052651</v>
      </c>
      <c r="BA11" t="b">
        <v>0</v>
      </c>
      <c r="BB11">
        <v>0</v>
      </c>
      <c r="BC11" t="b">
        <v>0</v>
      </c>
      <c r="BD11" t="s">
        <v>8303</v>
      </c>
      <c r="BE11">
        <v>0</v>
      </c>
      <c r="BF11">
        <v>0</v>
      </c>
      <c r="BG11" s="10" t="s">
        <v>8315</v>
      </c>
      <c r="BH11" t="s">
        <v>8357</v>
      </c>
      <c r="BI11" s="16">
        <v>42236.276053240741</v>
      </c>
      <c r="BJ11" s="16">
        <v>42266.276053240741</v>
      </c>
    </row>
    <row r="12" spans="1:62" ht="28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  <c r="V12">
        <v>1780</v>
      </c>
      <c r="W12" s="3" t="s">
        <v>1781</v>
      </c>
      <c r="X12" s="3" t="s">
        <v>5890</v>
      </c>
      <c r="Y12" s="6">
        <v>30000</v>
      </c>
      <c r="Z12" s="8">
        <v>11923</v>
      </c>
      <c r="AA12" t="s">
        <v>8220</v>
      </c>
      <c r="AB12" t="s">
        <v>8223</v>
      </c>
      <c r="AC12" t="s">
        <v>8245</v>
      </c>
      <c r="AD12">
        <v>1467469510</v>
      </c>
      <c r="AE12">
        <v>1462285510</v>
      </c>
      <c r="AF12" t="b">
        <v>1</v>
      </c>
      <c r="AG12">
        <v>152</v>
      </c>
      <c r="AH12" t="b">
        <v>0</v>
      </c>
      <c r="AI12" t="s">
        <v>8283</v>
      </c>
      <c r="AJ12">
        <v>40</v>
      </c>
      <c r="AK12">
        <v>78.44</v>
      </c>
      <c r="AL12" s="10" t="s">
        <v>8336</v>
      </c>
      <c r="AM12" t="s">
        <v>8337</v>
      </c>
      <c r="AN12" s="16">
        <v>42493.600810185191</v>
      </c>
      <c r="AO12" s="16">
        <v>42553.600810185191</v>
      </c>
      <c r="AQ12">
        <v>3207</v>
      </c>
      <c r="AR12" s="3" t="s">
        <v>3207</v>
      </c>
      <c r="AS12" s="3" t="s">
        <v>7317</v>
      </c>
      <c r="AT12" s="6">
        <v>5500</v>
      </c>
      <c r="AU12" s="8">
        <v>2550</v>
      </c>
      <c r="AV12" t="s">
        <v>8220</v>
      </c>
      <c r="AW12" t="s">
        <v>8223</v>
      </c>
      <c r="AX12" t="s">
        <v>8245</v>
      </c>
      <c r="AY12">
        <v>1429767607</v>
      </c>
      <c r="AZ12">
        <v>1424587207</v>
      </c>
      <c r="BA12" t="b">
        <v>0</v>
      </c>
      <c r="BB12">
        <v>36</v>
      </c>
      <c r="BC12" t="b">
        <v>0</v>
      </c>
      <c r="BD12" t="s">
        <v>8303</v>
      </c>
      <c r="BE12">
        <v>46</v>
      </c>
      <c r="BF12">
        <v>70.83</v>
      </c>
      <c r="BG12" s="10" t="s">
        <v>8315</v>
      </c>
      <c r="BH12" t="s">
        <v>8357</v>
      </c>
      <c r="BI12" s="16">
        <v>42057.277858796297</v>
      </c>
      <c r="BJ12" s="16">
        <v>42117.236192129625</v>
      </c>
    </row>
    <row r="13" spans="1:62" ht="30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  <c r="V13">
        <v>1781</v>
      </c>
      <c r="W13" s="3" t="s">
        <v>1782</v>
      </c>
      <c r="X13" s="3" t="s">
        <v>5891</v>
      </c>
      <c r="Y13" s="6">
        <v>5500</v>
      </c>
      <c r="Z13" s="8">
        <v>1417</v>
      </c>
      <c r="AA13" t="s">
        <v>8220</v>
      </c>
      <c r="AB13" t="s">
        <v>8223</v>
      </c>
      <c r="AC13" t="s">
        <v>8245</v>
      </c>
      <c r="AD13">
        <v>1473950945</v>
      </c>
      <c r="AE13">
        <v>1471272545</v>
      </c>
      <c r="AF13" t="b">
        <v>1</v>
      </c>
      <c r="AG13">
        <v>24</v>
      </c>
      <c r="AH13" t="b">
        <v>0</v>
      </c>
      <c r="AI13" t="s">
        <v>8283</v>
      </c>
      <c r="AJ13">
        <v>26</v>
      </c>
      <c r="AK13">
        <v>59.04</v>
      </c>
      <c r="AL13" s="10" t="s">
        <v>8336</v>
      </c>
      <c r="AM13" t="s">
        <v>8337</v>
      </c>
      <c r="AN13" s="16">
        <v>42597.617418981477</v>
      </c>
      <c r="AO13" s="16">
        <v>42628.617418981477</v>
      </c>
      <c r="AQ13">
        <v>3628</v>
      </c>
      <c r="AR13" s="3" t="s">
        <v>3626</v>
      </c>
      <c r="AS13" s="3" t="s">
        <v>7738</v>
      </c>
      <c r="AT13" s="6">
        <v>100000</v>
      </c>
      <c r="AU13" s="8">
        <v>0</v>
      </c>
      <c r="AV13" t="s">
        <v>8220</v>
      </c>
      <c r="AW13" t="s">
        <v>8223</v>
      </c>
      <c r="AX13" t="s">
        <v>8245</v>
      </c>
      <c r="AY13">
        <v>1450040396</v>
      </c>
      <c r="AZ13">
        <v>1444852796</v>
      </c>
      <c r="BA13" t="b">
        <v>0</v>
      </c>
      <c r="BB13">
        <v>0</v>
      </c>
      <c r="BC13" t="b">
        <v>0</v>
      </c>
      <c r="BD13" t="s">
        <v>8303</v>
      </c>
      <c r="BE13">
        <v>0</v>
      </c>
      <c r="BF13">
        <v>0</v>
      </c>
      <c r="BG13" s="10" t="s">
        <v>8315</v>
      </c>
      <c r="BH13" t="s">
        <v>8357</v>
      </c>
      <c r="BI13" s="16">
        <v>42291.833287037036</v>
      </c>
      <c r="BJ13" s="16">
        <v>42351.874953703707</v>
      </c>
    </row>
    <row r="14" spans="1:62" ht="30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  <c r="V14">
        <v>1782</v>
      </c>
      <c r="W14" s="3" t="s">
        <v>1783</v>
      </c>
      <c r="X14" s="3" t="s">
        <v>5892</v>
      </c>
      <c r="Y14" s="6">
        <v>35000</v>
      </c>
      <c r="Z14" s="8">
        <v>5422</v>
      </c>
      <c r="AA14" t="s">
        <v>8220</v>
      </c>
      <c r="AB14" t="s">
        <v>8223</v>
      </c>
      <c r="AC14" t="s">
        <v>8245</v>
      </c>
      <c r="AD14">
        <v>1456062489</v>
      </c>
      <c r="AE14">
        <v>1453211289</v>
      </c>
      <c r="AF14" t="b">
        <v>1</v>
      </c>
      <c r="AG14">
        <v>76</v>
      </c>
      <c r="AH14" t="b">
        <v>0</v>
      </c>
      <c r="AI14" t="s">
        <v>8283</v>
      </c>
      <c r="AJ14">
        <v>15</v>
      </c>
      <c r="AK14">
        <v>71.34</v>
      </c>
      <c r="AL14" s="10" t="s">
        <v>8336</v>
      </c>
      <c r="AM14" t="s">
        <v>8337</v>
      </c>
      <c r="AN14" s="16">
        <v>42388.575104166666</v>
      </c>
      <c r="AO14" s="16">
        <v>42421.575104166666</v>
      </c>
      <c r="AQ14">
        <v>3629</v>
      </c>
      <c r="AR14" s="3" t="s">
        <v>3627</v>
      </c>
      <c r="AS14" s="3" t="s">
        <v>7739</v>
      </c>
      <c r="AT14" s="6">
        <v>1000000</v>
      </c>
      <c r="AU14" s="8">
        <v>2</v>
      </c>
      <c r="AV14" t="s">
        <v>8220</v>
      </c>
      <c r="AW14" t="s">
        <v>8223</v>
      </c>
      <c r="AX14" t="s">
        <v>8245</v>
      </c>
      <c r="AY14">
        <v>1462467600</v>
      </c>
      <c r="AZ14">
        <v>1457403364</v>
      </c>
      <c r="BA14" t="b">
        <v>0</v>
      </c>
      <c r="BB14">
        <v>2</v>
      </c>
      <c r="BC14" t="b">
        <v>0</v>
      </c>
      <c r="BD14" t="s">
        <v>8303</v>
      </c>
      <c r="BE14">
        <v>0</v>
      </c>
      <c r="BF14">
        <v>1</v>
      </c>
      <c r="BG14" s="10" t="s">
        <v>8315</v>
      </c>
      <c r="BH14" t="s">
        <v>8357</v>
      </c>
      <c r="BI14" s="16">
        <v>42437.094490740739</v>
      </c>
      <c r="BJ14" s="16">
        <v>42495.708333333328</v>
      </c>
    </row>
    <row r="15" spans="1:62" ht="30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  <c r="V15">
        <v>1783</v>
      </c>
      <c r="W15" s="3" t="s">
        <v>1784</v>
      </c>
      <c r="X15" s="3" t="s">
        <v>5893</v>
      </c>
      <c r="Y15" s="6">
        <v>40000</v>
      </c>
      <c r="Z15" s="8">
        <v>9477</v>
      </c>
      <c r="AA15" t="s">
        <v>8220</v>
      </c>
      <c r="AB15" t="s">
        <v>8223</v>
      </c>
      <c r="AC15" t="s">
        <v>8245</v>
      </c>
      <c r="AD15">
        <v>1432248478</v>
      </c>
      <c r="AE15">
        <v>1429656478</v>
      </c>
      <c r="AF15" t="b">
        <v>1</v>
      </c>
      <c r="AG15">
        <v>185</v>
      </c>
      <c r="AH15" t="b">
        <v>0</v>
      </c>
      <c r="AI15" t="s">
        <v>8283</v>
      </c>
      <c r="AJ15">
        <v>24</v>
      </c>
      <c r="AK15">
        <v>51.23</v>
      </c>
      <c r="AL15" s="10" t="s">
        <v>8336</v>
      </c>
      <c r="AM15" t="s">
        <v>8337</v>
      </c>
      <c r="AN15" s="16">
        <v>42115.949976851851</v>
      </c>
      <c r="AO15" s="16">
        <v>42145.949976851851</v>
      </c>
      <c r="AQ15">
        <v>3631</v>
      </c>
      <c r="AR15" s="3" t="s">
        <v>3629</v>
      </c>
      <c r="AS15" s="3" t="s">
        <v>7741</v>
      </c>
      <c r="AT15" s="6">
        <v>17100</v>
      </c>
      <c r="AU15" s="8">
        <v>8725</v>
      </c>
      <c r="AV15" t="s">
        <v>8220</v>
      </c>
      <c r="AW15" t="s">
        <v>8223</v>
      </c>
      <c r="AX15" t="s">
        <v>8245</v>
      </c>
      <c r="AY15">
        <v>1411444740</v>
      </c>
      <c r="AZ15">
        <v>1409335497</v>
      </c>
      <c r="BA15" t="b">
        <v>0</v>
      </c>
      <c r="BB15">
        <v>59</v>
      </c>
      <c r="BC15" t="b">
        <v>0</v>
      </c>
      <c r="BD15" t="s">
        <v>8303</v>
      </c>
      <c r="BE15">
        <v>51</v>
      </c>
      <c r="BF15">
        <v>147.88</v>
      </c>
      <c r="BG15" s="10" t="s">
        <v>8315</v>
      </c>
      <c r="BH15" t="s">
        <v>8357</v>
      </c>
      <c r="BI15" s="16">
        <v>41880.753437499996</v>
      </c>
      <c r="BJ15" s="16">
        <v>41905.165972222225</v>
      </c>
    </row>
    <row r="16" spans="1:62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  <c r="V16">
        <v>1784</v>
      </c>
      <c r="W16" s="3" t="s">
        <v>1785</v>
      </c>
      <c r="X16" s="3" t="s">
        <v>5894</v>
      </c>
      <c r="Y16" s="6">
        <v>5000</v>
      </c>
      <c r="Z16" s="8">
        <v>1988</v>
      </c>
      <c r="AA16" t="s">
        <v>8220</v>
      </c>
      <c r="AB16" t="s">
        <v>8223</v>
      </c>
      <c r="AC16" t="s">
        <v>8245</v>
      </c>
      <c r="AD16">
        <v>1422674700</v>
      </c>
      <c r="AE16">
        <v>1419954240</v>
      </c>
      <c r="AF16" t="b">
        <v>1</v>
      </c>
      <c r="AG16">
        <v>33</v>
      </c>
      <c r="AH16" t="b">
        <v>0</v>
      </c>
      <c r="AI16" t="s">
        <v>8283</v>
      </c>
      <c r="AJ16">
        <v>40</v>
      </c>
      <c r="AK16">
        <v>60.24</v>
      </c>
      <c r="AL16" s="10" t="s">
        <v>8336</v>
      </c>
      <c r="AM16" t="s">
        <v>8337</v>
      </c>
      <c r="AN16" s="16">
        <v>42003.655555555553</v>
      </c>
      <c r="AO16" s="16">
        <v>42035.142361111109</v>
      </c>
      <c r="AQ16">
        <v>3633</v>
      </c>
      <c r="AR16" s="3" t="s">
        <v>3631</v>
      </c>
      <c r="AS16" s="3" t="s">
        <v>7743</v>
      </c>
      <c r="AT16" s="6">
        <v>5000</v>
      </c>
      <c r="AU16" s="8">
        <v>1762</v>
      </c>
      <c r="AV16" t="s">
        <v>8220</v>
      </c>
      <c r="AW16" t="s">
        <v>8223</v>
      </c>
      <c r="AX16" t="s">
        <v>8245</v>
      </c>
      <c r="AY16">
        <v>1479517200</v>
      </c>
      <c r="AZ16">
        <v>1475765867</v>
      </c>
      <c r="BA16" t="b">
        <v>0</v>
      </c>
      <c r="BB16">
        <v>31</v>
      </c>
      <c r="BC16" t="b">
        <v>0</v>
      </c>
      <c r="BD16" t="s">
        <v>8303</v>
      </c>
      <c r="BE16">
        <v>35</v>
      </c>
      <c r="BF16">
        <v>56.84</v>
      </c>
      <c r="BG16" s="10" t="s">
        <v>8315</v>
      </c>
      <c r="BH16" t="s">
        <v>8357</v>
      </c>
      <c r="BI16" s="16">
        <v>42649.623460648145</v>
      </c>
      <c r="BJ16" s="16">
        <v>42693.041666666672</v>
      </c>
    </row>
    <row r="17" spans="1:62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  <c r="V17">
        <v>1785</v>
      </c>
      <c r="W17" s="3" t="s">
        <v>1786</v>
      </c>
      <c r="X17" s="3" t="s">
        <v>5895</v>
      </c>
      <c r="Y17" s="6">
        <v>24000</v>
      </c>
      <c r="Z17" s="8">
        <v>4853</v>
      </c>
      <c r="AA17" t="s">
        <v>8220</v>
      </c>
      <c r="AB17" t="s">
        <v>8223</v>
      </c>
      <c r="AC17" t="s">
        <v>8245</v>
      </c>
      <c r="AD17">
        <v>1413417600</v>
      </c>
      <c r="AE17">
        <v>1410750855</v>
      </c>
      <c r="AF17" t="b">
        <v>1</v>
      </c>
      <c r="AG17">
        <v>108</v>
      </c>
      <c r="AH17" t="b">
        <v>0</v>
      </c>
      <c r="AI17" t="s">
        <v>8283</v>
      </c>
      <c r="AJ17">
        <v>20</v>
      </c>
      <c r="AK17">
        <v>44.94</v>
      </c>
      <c r="AL17" s="10" t="s">
        <v>8336</v>
      </c>
      <c r="AM17" t="s">
        <v>8337</v>
      </c>
      <c r="AN17" s="16">
        <v>41897.134895833333</v>
      </c>
      <c r="AO17" s="16">
        <v>41928</v>
      </c>
      <c r="AQ17">
        <v>3635</v>
      </c>
      <c r="AR17" s="3" t="s">
        <v>3633</v>
      </c>
      <c r="AS17" s="3" t="s">
        <v>7745</v>
      </c>
      <c r="AT17" s="6">
        <v>3500</v>
      </c>
      <c r="AU17" s="8">
        <v>1276</v>
      </c>
      <c r="AV17" t="s">
        <v>8220</v>
      </c>
      <c r="AW17" t="s">
        <v>8223</v>
      </c>
      <c r="AX17" t="s">
        <v>8245</v>
      </c>
      <c r="AY17">
        <v>1461186676</v>
      </c>
      <c r="AZ17">
        <v>1458594676</v>
      </c>
      <c r="BA17" t="b">
        <v>0</v>
      </c>
      <c r="BB17">
        <v>10</v>
      </c>
      <c r="BC17" t="b">
        <v>0</v>
      </c>
      <c r="BD17" t="s">
        <v>8303</v>
      </c>
      <c r="BE17">
        <v>36</v>
      </c>
      <c r="BF17">
        <v>127.6</v>
      </c>
      <c r="BG17" s="10" t="s">
        <v>8315</v>
      </c>
      <c r="BH17" t="s">
        <v>8357</v>
      </c>
      <c r="BI17" s="16">
        <v>42450.88282407407</v>
      </c>
      <c r="BJ17" s="16">
        <v>42480.88282407407</v>
      </c>
    </row>
    <row r="18" spans="1:62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  <c r="V18">
        <v>1787</v>
      </c>
      <c r="W18" s="3" t="s">
        <v>1788</v>
      </c>
      <c r="X18" s="3" t="s">
        <v>5897</v>
      </c>
      <c r="Y18" s="6">
        <v>10000</v>
      </c>
      <c r="Z18" s="8">
        <v>1533</v>
      </c>
      <c r="AA18" t="s">
        <v>8220</v>
      </c>
      <c r="AB18" t="s">
        <v>8223</v>
      </c>
      <c r="AC18" t="s">
        <v>8245</v>
      </c>
      <c r="AD18">
        <v>1428158637</v>
      </c>
      <c r="AE18">
        <v>1425570237</v>
      </c>
      <c r="AF18" t="b">
        <v>1</v>
      </c>
      <c r="AG18">
        <v>24</v>
      </c>
      <c r="AH18" t="b">
        <v>0</v>
      </c>
      <c r="AI18" t="s">
        <v>8283</v>
      </c>
      <c r="AJ18">
        <v>15</v>
      </c>
      <c r="AK18">
        <v>63.88</v>
      </c>
      <c r="AL18" s="10" t="s">
        <v>8336</v>
      </c>
      <c r="AM18" t="s">
        <v>8337</v>
      </c>
      <c r="AN18" s="16">
        <v>42068.65552083333</v>
      </c>
      <c r="AO18" s="16">
        <v>42098.613854166666</v>
      </c>
      <c r="AQ18">
        <v>3636</v>
      </c>
      <c r="AR18" s="3" t="s">
        <v>3634</v>
      </c>
      <c r="AS18" s="3" t="s">
        <v>7746</v>
      </c>
      <c r="AT18" s="6">
        <v>150000</v>
      </c>
      <c r="AU18" s="8">
        <v>0</v>
      </c>
      <c r="AV18" t="s">
        <v>8220</v>
      </c>
      <c r="AW18" t="s">
        <v>8223</v>
      </c>
      <c r="AX18" t="s">
        <v>8245</v>
      </c>
      <c r="AY18">
        <v>1442248829</v>
      </c>
      <c r="AZ18">
        <v>1439224829</v>
      </c>
      <c r="BA18" t="b">
        <v>0</v>
      </c>
      <c r="BB18">
        <v>0</v>
      </c>
      <c r="BC18" t="b">
        <v>0</v>
      </c>
      <c r="BD18" t="s">
        <v>8303</v>
      </c>
      <c r="BE18">
        <v>0</v>
      </c>
      <c r="BF18">
        <v>0</v>
      </c>
      <c r="BG18" s="10" t="s">
        <v>8315</v>
      </c>
      <c r="BH18" t="s">
        <v>8357</v>
      </c>
      <c r="BI18" s="16">
        <v>42226.694780092599</v>
      </c>
      <c r="BJ18" s="16">
        <v>42261.694780092599</v>
      </c>
    </row>
    <row r="19" spans="1:62" ht="31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  <c r="V19">
        <v>1789</v>
      </c>
      <c r="W19" s="3" t="s">
        <v>1790</v>
      </c>
      <c r="X19" s="3" t="s">
        <v>5899</v>
      </c>
      <c r="Y19" s="6">
        <v>8000</v>
      </c>
      <c r="Z19" s="8">
        <v>40</v>
      </c>
      <c r="AA19" t="s">
        <v>8220</v>
      </c>
      <c r="AB19" t="s">
        <v>8223</v>
      </c>
      <c r="AC19" t="s">
        <v>8245</v>
      </c>
      <c r="AD19">
        <v>1421042403</v>
      </c>
      <c r="AE19">
        <v>1415858403</v>
      </c>
      <c r="AF19" t="b">
        <v>1</v>
      </c>
      <c r="AG19">
        <v>4</v>
      </c>
      <c r="AH19" t="b">
        <v>0</v>
      </c>
      <c r="AI19" t="s">
        <v>8283</v>
      </c>
      <c r="AJ19">
        <v>1</v>
      </c>
      <c r="AK19">
        <v>10</v>
      </c>
      <c r="AL19" s="10" t="s">
        <v>8336</v>
      </c>
      <c r="AM19" t="s">
        <v>8337</v>
      </c>
      <c r="AN19" s="16">
        <v>41956.250034722223</v>
      </c>
      <c r="AO19" s="16">
        <v>42016.250034722223</v>
      </c>
      <c r="AQ19">
        <v>3637</v>
      </c>
      <c r="AR19" s="3" t="s">
        <v>3635</v>
      </c>
      <c r="AS19" s="3" t="s">
        <v>7747</v>
      </c>
      <c r="AT19" s="6">
        <v>3000</v>
      </c>
      <c r="AU19" s="8">
        <v>926</v>
      </c>
      <c r="AV19" t="s">
        <v>8220</v>
      </c>
      <c r="AW19" t="s">
        <v>8223</v>
      </c>
      <c r="AX19" t="s">
        <v>8245</v>
      </c>
      <c r="AY19">
        <v>1420130935</v>
      </c>
      <c r="AZ19">
        <v>1417538935</v>
      </c>
      <c r="BA19" t="b">
        <v>0</v>
      </c>
      <c r="BB19">
        <v>14</v>
      </c>
      <c r="BC19" t="b">
        <v>0</v>
      </c>
      <c r="BD19" t="s">
        <v>8303</v>
      </c>
      <c r="BE19">
        <v>31</v>
      </c>
      <c r="BF19">
        <v>66.14</v>
      </c>
      <c r="BG19" s="10" t="s">
        <v>8315</v>
      </c>
      <c r="BH19" t="s">
        <v>8357</v>
      </c>
      <c r="BI19" s="16">
        <v>41975.700636574074</v>
      </c>
      <c r="BJ19" s="16">
        <v>42005.700636574074</v>
      </c>
    </row>
    <row r="20" spans="1:62" ht="28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  <c r="V20">
        <v>1790</v>
      </c>
      <c r="W20" s="3" t="s">
        <v>1791</v>
      </c>
      <c r="X20" s="3" t="s">
        <v>5900</v>
      </c>
      <c r="Y20" s="6">
        <v>33000</v>
      </c>
      <c r="Z20" s="8">
        <v>1636</v>
      </c>
      <c r="AA20" t="s">
        <v>8220</v>
      </c>
      <c r="AB20" t="s">
        <v>8223</v>
      </c>
      <c r="AC20" t="s">
        <v>8245</v>
      </c>
      <c r="AD20">
        <v>1423152678</v>
      </c>
      <c r="AE20">
        <v>1420560678</v>
      </c>
      <c r="AF20" t="b">
        <v>1</v>
      </c>
      <c r="AG20">
        <v>15</v>
      </c>
      <c r="AH20" t="b">
        <v>0</v>
      </c>
      <c r="AI20" t="s">
        <v>8283</v>
      </c>
      <c r="AJ20">
        <v>5</v>
      </c>
      <c r="AK20">
        <v>109.07</v>
      </c>
      <c r="AL20" s="10" t="s">
        <v>8336</v>
      </c>
      <c r="AM20" t="s">
        <v>8337</v>
      </c>
      <c r="AN20" s="16">
        <v>42010.674513888895</v>
      </c>
      <c r="AO20" s="16">
        <v>42040.674513888895</v>
      </c>
      <c r="AQ20">
        <v>3639</v>
      </c>
      <c r="AR20" s="3" t="s">
        <v>3637</v>
      </c>
      <c r="AS20" s="3" t="s">
        <v>7749</v>
      </c>
      <c r="AT20" s="6">
        <v>25000</v>
      </c>
      <c r="AU20" s="8">
        <v>1</v>
      </c>
      <c r="AV20" t="s">
        <v>8220</v>
      </c>
      <c r="AW20" t="s">
        <v>8223</v>
      </c>
      <c r="AX20" t="s">
        <v>8245</v>
      </c>
      <c r="AY20">
        <v>1475853060</v>
      </c>
      <c r="AZ20">
        <v>1470672906</v>
      </c>
      <c r="BA20" t="b">
        <v>0</v>
      </c>
      <c r="BB20">
        <v>1</v>
      </c>
      <c r="BC20" t="b">
        <v>0</v>
      </c>
      <c r="BD20" t="s">
        <v>8303</v>
      </c>
      <c r="BE20">
        <v>0</v>
      </c>
      <c r="BF20">
        <v>1</v>
      </c>
      <c r="BG20" s="10" t="s">
        <v>8315</v>
      </c>
      <c r="BH20" t="s">
        <v>8357</v>
      </c>
      <c r="BI20" s="16">
        <v>42590.677152777775</v>
      </c>
      <c r="BJ20" s="16">
        <v>42650.632638888885</v>
      </c>
    </row>
    <row r="21" spans="1:62" ht="28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  <c r="V21">
        <v>1792</v>
      </c>
      <c r="W21" s="3" t="s">
        <v>1793</v>
      </c>
      <c r="X21" s="3" t="s">
        <v>5902</v>
      </c>
      <c r="Y21" s="6">
        <v>25000</v>
      </c>
      <c r="Z21" s="8">
        <v>15281</v>
      </c>
      <c r="AA21" t="s">
        <v>8220</v>
      </c>
      <c r="AB21" t="s">
        <v>8223</v>
      </c>
      <c r="AC21" t="s">
        <v>8245</v>
      </c>
      <c r="AD21">
        <v>1439189940</v>
      </c>
      <c r="AE21">
        <v>1435970682</v>
      </c>
      <c r="AF21" t="b">
        <v>1</v>
      </c>
      <c r="AG21">
        <v>139</v>
      </c>
      <c r="AH21" t="b">
        <v>0</v>
      </c>
      <c r="AI21" t="s">
        <v>8283</v>
      </c>
      <c r="AJ21">
        <v>61</v>
      </c>
      <c r="AK21">
        <v>109.94</v>
      </c>
      <c r="AL21" s="10" t="s">
        <v>8336</v>
      </c>
      <c r="AM21" t="s">
        <v>8337</v>
      </c>
      <c r="AN21" s="16">
        <v>42189.031041666662</v>
      </c>
      <c r="AO21" s="16">
        <v>42226.290972222225</v>
      </c>
      <c r="AQ21">
        <v>3640</v>
      </c>
      <c r="AR21" s="3" t="s">
        <v>3638</v>
      </c>
      <c r="AS21" s="3" t="s">
        <v>7750</v>
      </c>
      <c r="AT21" s="6">
        <v>1000</v>
      </c>
      <c r="AU21" s="8">
        <v>55</v>
      </c>
      <c r="AV21" t="s">
        <v>8220</v>
      </c>
      <c r="AW21" t="s">
        <v>8223</v>
      </c>
      <c r="AX21" t="s">
        <v>8245</v>
      </c>
      <c r="AY21">
        <v>1431283530</v>
      </c>
      <c r="AZ21">
        <v>1428691530</v>
      </c>
      <c r="BA21" t="b">
        <v>0</v>
      </c>
      <c r="BB21">
        <v>3</v>
      </c>
      <c r="BC21" t="b">
        <v>0</v>
      </c>
      <c r="BD21" t="s">
        <v>8303</v>
      </c>
      <c r="BE21">
        <v>6</v>
      </c>
      <c r="BF21">
        <v>18.329999999999998</v>
      </c>
      <c r="BG21" s="10" t="s">
        <v>8315</v>
      </c>
      <c r="BH21" t="s">
        <v>8357</v>
      </c>
      <c r="BI21" s="16">
        <v>42104.781597222223</v>
      </c>
      <c r="BJ21" s="16">
        <v>42134.781597222223</v>
      </c>
    </row>
    <row r="22" spans="1:62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  <c r="V22">
        <v>1794</v>
      </c>
      <c r="W22" s="3" t="s">
        <v>1795</v>
      </c>
      <c r="X22" s="3" t="s">
        <v>5904</v>
      </c>
      <c r="Y22" s="6">
        <v>9000</v>
      </c>
      <c r="Z22" s="8">
        <v>997</v>
      </c>
      <c r="AA22" t="s">
        <v>8220</v>
      </c>
      <c r="AB22" t="s">
        <v>8223</v>
      </c>
      <c r="AC22" t="s">
        <v>8245</v>
      </c>
      <c r="AD22">
        <v>1423660422</v>
      </c>
      <c r="AE22">
        <v>1420636422</v>
      </c>
      <c r="AF22" t="b">
        <v>1</v>
      </c>
      <c r="AG22">
        <v>18</v>
      </c>
      <c r="AH22" t="b">
        <v>0</v>
      </c>
      <c r="AI22" t="s">
        <v>8283</v>
      </c>
      <c r="AJ22">
        <v>11</v>
      </c>
      <c r="AK22">
        <v>55.39</v>
      </c>
      <c r="AL22" s="10" t="s">
        <v>8336</v>
      </c>
      <c r="AM22" t="s">
        <v>8337</v>
      </c>
      <c r="AN22" s="16">
        <v>42011.551180555558</v>
      </c>
      <c r="AO22" s="16">
        <v>42046.551180555558</v>
      </c>
      <c r="AQ22">
        <v>3641</v>
      </c>
      <c r="AR22" s="3" t="s">
        <v>3639</v>
      </c>
      <c r="AS22" s="3" t="s">
        <v>7751</v>
      </c>
      <c r="AT22" s="6">
        <v>3000</v>
      </c>
      <c r="AU22" s="8">
        <v>0</v>
      </c>
      <c r="AV22" t="s">
        <v>8220</v>
      </c>
      <c r="AW22" t="s">
        <v>8223</v>
      </c>
      <c r="AX22" t="s">
        <v>8245</v>
      </c>
      <c r="AY22">
        <v>1412485200</v>
      </c>
      <c r="AZ22">
        <v>1410966179</v>
      </c>
      <c r="BA22" t="b">
        <v>0</v>
      </c>
      <c r="BB22">
        <v>0</v>
      </c>
      <c r="BC22" t="b">
        <v>0</v>
      </c>
      <c r="BD22" t="s">
        <v>8303</v>
      </c>
      <c r="BE22">
        <v>0</v>
      </c>
      <c r="BF22">
        <v>0</v>
      </c>
      <c r="BG22" s="10" t="s">
        <v>8315</v>
      </c>
      <c r="BH22" t="s">
        <v>8357</v>
      </c>
      <c r="BI22" s="16">
        <v>41899.627071759263</v>
      </c>
      <c r="BJ22" s="16">
        <v>41917.208333333336</v>
      </c>
    </row>
    <row r="23" spans="1:62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  <c r="V23">
        <v>1797</v>
      </c>
      <c r="W23" s="3" t="s">
        <v>1798</v>
      </c>
      <c r="X23" s="3" t="s">
        <v>5907</v>
      </c>
      <c r="Y23" s="6">
        <v>10000</v>
      </c>
      <c r="Z23" s="8">
        <v>6755</v>
      </c>
      <c r="AA23" t="s">
        <v>8220</v>
      </c>
      <c r="AB23" t="s">
        <v>8223</v>
      </c>
      <c r="AC23" t="s">
        <v>8245</v>
      </c>
      <c r="AD23">
        <v>1481809189</v>
      </c>
      <c r="AE23">
        <v>1479217189</v>
      </c>
      <c r="AF23" t="b">
        <v>1</v>
      </c>
      <c r="AG23">
        <v>140</v>
      </c>
      <c r="AH23" t="b">
        <v>0</v>
      </c>
      <c r="AI23" t="s">
        <v>8283</v>
      </c>
      <c r="AJ23">
        <v>68</v>
      </c>
      <c r="AK23">
        <v>48.25</v>
      </c>
      <c r="AL23" s="10" t="s">
        <v>8336</v>
      </c>
      <c r="AM23" t="s">
        <v>8337</v>
      </c>
      <c r="AN23" s="16">
        <v>42689.56931712963</v>
      </c>
      <c r="AO23" s="16">
        <v>42719.56931712963</v>
      </c>
      <c r="AQ23">
        <v>3643</v>
      </c>
      <c r="AR23" s="3" t="s">
        <v>3641</v>
      </c>
      <c r="AS23" s="3" t="s">
        <v>7753</v>
      </c>
      <c r="AT23" s="6">
        <v>25000</v>
      </c>
      <c r="AU23" s="8">
        <v>0</v>
      </c>
      <c r="AV23" t="s">
        <v>8220</v>
      </c>
      <c r="AW23" t="s">
        <v>8223</v>
      </c>
      <c r="AX23" t="s">
        <v>8245</v>
      </c>
      <c r="AY23">
        <v>1447734439</v>
      </c>
      <c r="AZ23">
        <v>1444274839</v>
      </c>
      <c r="BA23" t="b">
        <v>0</v>
      </c>
      <c r="BB23">
        <v>0</v>
      </c>
      <c r="BC23" t="b">
        <v>0</v>
      </c>
      <c r="BD23" t="s">
        <v>8303</v>
      </c>
      <c r="BE23">
        <v>0</v>
      </c>
      <c r="BF23">
        <v>0</v>
      </c>
      <c r="BG23" s="10" t="s">
        <v>8315</v>
      </c>
      <c r="BH23" t="s">
        <v>8357</v>
      </c>
      <c r="BI23" s="16">
        <v>42285.143969907411</v>
      </c>
      <c r="BJ23" s="16">
        <v>42325.185636574075</v>
      </c>
    </row>
    <row r="24" spans="1:62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  <c r="V24">
        <v>1798</v>
      </c>
      <c r="W24" s="3" t="s">
        <v>1799</v>
      </c>
      <c r="X24" s="3" t="s">
        <v>5908</v>
      </c>
      <c r="Y24" s="6">
        <v>16000</v>
      </c>
      <c r="Z24" s="8">
        <v>2182</v>
      </c>
      <c r="AA24" t="s">
        <v>8220</v>
      </c>
      <c r="AB24" t="s">
        <v>8223</v>
      </c>
      <c r="AC24" t="s">
        <v>8245</v>
      </c>
      <c r="AD24">
        <v>1454572233</v>
      </c>
      <c r="AE24">
        <v>1449388233</v>
      </c>
      <c r="AF24" t="b">
        <v>1</v>
      </c>
      <c r="AG24">
        <v>37</v>
      </c>
      <c r="AH24" t="b">
        <v>0</v>
      </c>
      <c r="AI24" t="s">
        <v>8283</v>
      </c>
      <c r="AJ24">
        <v>14</v>
      </c>
      <c r="AK24">
        <v>58.97</v>
      </c>
      <c r="AL24" s="10" t="s">
        <v>8336</v>
      </c>
      <c r="AM24" t="s">
        <v>8337</v>
      </c>
      <c r="AN24" s="16">
        <v>42344.32677083333</v>
      </c>
      <c r="AO24" s="16">
        <v>42404.32677083333</v>
      </c>
      <c r="AQ24">
        <v>3644</v>
      </c>
      <c r="AR24" s="3" t="s">
        <v>3642</v>
      </c>
      <c r="AS24" s="3" t="s">
        <v>7754</v>
      </c>
      <c r="AT24" s="6">
        <v>5000</v>
      </c>
      <c r="AU24" s="8">
        <v>821</v>
      </c>
      <c r="AV24" t="s">
        <v>8220</v>
      </c>
      <c r="AW24" t="s">
        <v>8223</v>
      </c>
      <c r="AX24" t="s">
        <v>8245</v>
      </c>
      <c r="AY24">
        <v>1457413140</v>
      </c>
      <c r="AZ24">
        <v>1454996887</v>
      </c>
      <c r="BA24" t="b">
        <v>0</v>
      </c>
      <c r="BB24">
        <v>12</v>
      </c>
      <c r="BC24" t="b">
        <v>0</v>
      </c>
      <c r="BD24" t="s">
        <v>8303</v>
      </c>
      <c r="BE24">
        <v>16</v>
      </c>
      <c r="BF24">
        <v>68.42</v>
      </c>
      <c r="BG24" s="10" t="s">
        <v>8315</v>
      </c>
      <c r="BH24" t="s">
        <v>8357</v>
      </c>
      <c r="BI24" s="16">
        <v>42409.241747685184</v>
      </c>
      <c r="BJ24" s="16">
        <v>42437.207638888889</v>
      </c>
    </row>
    <row r="25" spans="1:62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  <c r="V25">
        <v>1803</v>
      </c>
      <c r="W25" s="3" t="s">
        <v>1804</v>
      </c>
      <c r="X25" s="3" t="s">
        <v>5913</v>
      </c>
      <c r="Y25" s="6">
        <v>17500</v>
      </c>
      <c r="Z25" s="8">
        <v>5390</v>
      </c>
      <c r="AA25" t="s">
        <v>8220</v>
      </c>
      <c r="AB25" t="s">
        <v>8223</v>
      </c>
      <c r="AC25" t="s">
        <v>8245</v>
      </c>
      <c r="AD25">
        <v>1423878182</v>
      </c>
      <c r="AE25">
        <v>1421199782</v>
      </c>
      <c r="AF25" t="b">
        <v>1</v>
      </c>
      <c r="AG25">
        <v>75</v>
      </c>
      <c r="AH25" t="b">
        <v>0</v>
      </c>
      <c r="AI25" t="s">
        <v>8283</v>
      </c>
      <c r="AJ25">
        <v>31</v>
      </c>
      <c r="AK25">
        <v>71.87</v>
      </c>
      <c r="AL25" s="10" t="s">
        <v>8336</v>
      </c>
      <c r="AM25" t="s">
        <v>8337</v>
      </c>
      <c r="AN25" s="16">
        <v>42018.071550925932</v>
      </c>
      <c r="AO25" s="16">
        <v>42049.071550925932</v>
      </c>
      <c r="AQ25">
        <v>3646</v>
      </c>
      <c r="AR25" s="3" t="s">
        <v>3644</v>
      </c>
      <c r="AS25" s="3" t="s">
        <v>7756</v>
      </c>
      <c r="AT25" s="6">
        <v>10000</v>
      </c>
      <c r="AU25" s="8">
        <v>481</v>
      </c>
      <c r="AV25" t="s">
        <v>8220</v>
      </c>
      <c r="AW25" t="s">
        <v>8223</v>
      </c>
      <c r="AX25" t="s">
        <v>8245</v>
      </c>
      <c r="AY25">
        <v>1434497400</v>
      </c>
      <c r="AZ25">
        <v>1431770802</v>
      </c>
      <c r="BA25" t="b">
        <v>0</v>
      </c>
      <c r="BB25">
        <v>8</v>
      </c>
      <c r="BC25" t="b">
        <v>0</v>
      </c>
      <c r="BD25" t="s">
        <v>8303</v>
      </c>
      <c r="BE25">
        <v>5</v>
      </c>
      <c r="BF25">
        <v>60.13</v>
      </c>
      <c r="BG25" s="10" t="s">
        <v>8315</v>
      </c>
      <c r="BH25" t="s">
        <v>8357</v>
      </c>
      <c r="BI25" s="16">
        <v>42140.421319444446</v>
      </c>
      <c r="BJ25" s="16">
        <v>42171.979166666672</v>
      </c>
    </row>
    <row r="26" spans="1:62" ht="28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  <c r="V26">
        <v>1804</v>
      </c>
      <c r="W26" s="3" t="s">
        <v>1805</v>
      </c>
      <c r="X26" s="3" t="s">
        <v>5914</v>
      </c>
      <c r="Y26" s="6">
        <v>15500</v>
      </c>
      <c r="Z26" s="8">
        <v>5452</v>
      </c>
      <c r="AA26" t="s">
        <v>8220</v>
      </c>
      <c r="AB26" t="s">
        <v>8223</v>
      </c>
      <c r="AC26" t="s">
        <v>8245</v>
      </c>
      <c r="AD26">
        <v>1447521404</v>
      </c>
      <c r="AE26">
        <v>1444061804</v>
      </c>
      <c r="AF26" t="b">
        <v>1</v>
      </c>
      <c r="AG26">
        <v>52</v>
      </c>
      <c r="AH26" t="b">
        <v>0</v>
      </c>
      <c r="AI26" t="s">
        <v>8283</v>
      </c>
      <c r="AJ26">
        <v>35</v>
      </c>
      <c r="AK26">
        <v>104.85</v>
      </c>
      <c r="AL26" s="10" t="s">
        <v>8336</v>
      </c>
      <c r="AM26" t="s">
        <v>8337</v>
      </c>
      <c r="AN26" s="16">
        <v>42282.678287037037</v>
      </c>
      <c r="AO26" s="16">
        <v>42322.719953703709</v>
      </c>
      <c r="AQ26">
        <v>3788</v>
      </c>
      <c r="AR26" s="3" t="s">
        <v>3785</v>
      </c>
      <c r="AS26" s="3" t="s">
        <v>7898</v>
      </c>
      <c r="AT26" s="6">
        <v>75000</v>
      </c>
      <c r="AU26" s="8">
        <v>500</v>
      </c>
      <c r="AV26" t="s">
        <v>8220</v>
      </c>
      <c r="AW26" t="s">
        <v>8223</v>
      </c>
      <c r="AX26" t="s">
        <v>8245</v>
      </c>
      <c r="AY26">
        <v>1450887480</v>
      </c>
      <c r="AZ26">
        <v>1448469719</v>
      </c>
      <c r="BA26" t="b">
        <v>0</v>
      </c>
      <c r="BB26">
        <v>1</v>
      </c>
      <c r="BC26" t="b">
        <v>0</v>
      </c>
      <c r="BD26" t="s">
        <v>8303</v>
      </c>
      <c r="BE26">
        <v>1</v>
      </c>
      <c r="BF26">
        <v>500</v>
      </c>
      <c r="BG26" s="10" t="s">
        <v>8315</v>
      </c>
      <c r="BH26" t="s">
        <v>8357</v>
      </c>
      <c r="BI26" s="16">
        <v>42333.695821759262</v>
      </c>
      <c r="BJ26" s="16">
        <v>42361.679166666669</v>
      </c>
    </row>
    <row r="27" spans="1:62" ht="25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  <c r="V27">
        <v>1807</v>
      </c>
      <c r="W27" s="3" t="s">
        <v>1808</v>
      </c>
      <c r="X27" s="3" t="s">
        <v>5917</v>
      </c>
      <c r="Y27" s="6">
        <v>5000</v>
      </c>
      <c r="Z27" s="8">
        <v>553</v>
      </c>
      <c r="AA27" t="s">
        <v>8220</v>
      </c>
      <c r="AB27" t="s">
        <v>8223</v>
      </c>
      <c r="AC27" t="s">
        <v>8245</v>
      </c>
      <c r="AD27">
        <v>1411868313</v>
      </c>
      <c r="AE27">
        <v>1409276313</v>
      </c>
      <c r="AF27" t="b">
        <v>1</v>
      </c>
      <c r="AG27">
        <v>8</v>
      </c>
      <c r="AH27" t="b">
        <v>0</v>
      </c>
      <c r="AI27" t="s">
        <v>8283</v>
      </c>
      <c r="AJ27">
        <v>11</v>
      </c>
      <c r="AK27">
        <v>69.13</v>
      </c>
      <c r="AL27" s="10" t="s">
        <v>8336</v>
      </c>
      <c r="AM27" t="s">
        <v>8337</v>
      </c>
      <c r="AN27" s="16">
        <v>41880.068437499998</v>
      </c>
      <c r="AO27" s="16">
        <v>41910.068437499998</v>
      </c>
      <c r="AQ27">
        <v>3790</v>
      </c>
      <c r="AR27" s="3" t="s">
        <v>3787</v>
      </c>
      <c r="AS27" s="3" t="s">
        <v>7900</v>
      </c>
      <c r="AT27" s="6">
        <v>15000</v>
      </c>
      <c r="AU27" s="8">
        <v>0</v>
      </c>
      <c r="AV27" t="s">
        <v>8220</v>
      </c>
      <c r="AW27" t="s">
        <v>8223</v>
      </c>
      <c r="AX27" t="s">
        <v>8245</v>
      </c>
      <c r="AY27">
        <v>1479834023</v>
      </c>
      <c r="AZ27">
        <v>1477238423</v>
      </c>
      <c r="BA27" t="b">
        <v>0</v>
      </c>
      <c r="BB27">
        <v>0</v>
      </c>
      <c r="BC27" t="b">
        <v>0</v>
      </c>
      <c r="BD27" t="s">
        <v>8303</v>
      </c>
      <c r="BE27">
        <v>0</v>
      </c>
      <c r="BF27">
        <v>0</v>
      </c>
      <c r="BG27" s="10" t="s">
        <v>8315</v>
      </c>
      <c r="BH27" t="s">
        <v>8357</v>
      </c>
      <c r="BI27" s="16">
        <v>42666.666932870372</v>
      </c>
      <c r="BJ27" s="16">
        <v>42696.708599537036</v>
      </c>
    </row>
    <row r="28" spans="1:62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  <c r="V28">
        <v>1808</v>
      </c>
      <c r="W28" s="3" t="s">
        <v>1809</v>
      </c>
      <c r="X28" s="3" t="s">
        <v>5918</v>
      </c>
      <c r="Y28" s="6">
        <v>28000</v>
      </c>
      <c r="Z28" s="8">
        <v>11594</v>
      </c>
      <c r="AA28" t="s">
        <v>8220</v>
      </c>
      <c r="AB28" t="s">
        <v>8223</v>
      </c>
      <c r="AC28" t="s">
        <v>8245</v>
      </c>
      <c r="AD28">
        <v>1486830030</v>
      </c>
      <c r="AE28">
        <v>1483806030</v>
      </c>
      <c r="AF28" t="b">
        <v>1</v>
      </c>
      <c r="AG28">
        <v>96</v>
      </c>
      <c r="AH28" t="b">
        <v>0</v>
      </c>
      <c r="AI28" t="s">
        <v>8283</v>
      </c>
      <c r="AJ28">
        <v>41</v>
      </c>
      <c r="AK28">
        <v>120.77</v>
      </c>
      <c r="AL28" s="10" t="s">
        <v>8336</v>
      </c>
      <c r="AM28" t="s">
        <v>8337</v>
      </c>
      <c r="AN28" s="16">
        <v>42742.680902777778</v>
      </c>
      <c r="AO28" s="16">
        <v>42777.680902777778</v>
      </c>
      <c r="AQ28">
        <v>3791</v>
      </c>
      <c r="AR28" s="3" t="s">
        <v>3788</v>
      </c>
      <c r="AS28" s="3" t="s">
        <v>7901</v>
      </c>
      <c r="AT28" s="6">
        <v>1500</v>
      </c>
      <c r="AU28" s="8">
        <v>0</v>
      </c>
      <c r="AV28" t="s">
        <v>8220</v>
      </c>
      <c r="AW28" t="s">
        <v>8223</v>
      </c>
      <c r="AX28" t="s">
        <v>8245</v>
      </c>
      <c r="AY28">
        <v>1404664592</v>
      </c>
      <c r="AZ28">
        <v>1399480592</v>
      </c>
      <c r="BA28" t="b">
        <v>0</v>
      </c>
      <c r="BB28">
        <v>0</v>
      </c>
      <c r="BC28" t="b">
        <v>0</v>
      </c>
      <c r="BD28" t="s">
        <v>8303</v>
      </c>
      <c r="BE28">
        <v>0</v>
      </c>
      <c r="BF28">
        <v>0</v>
      </c>
      <c r="BG28" s="10" t="s">
        <v>8315</v>
      </c>
      <c r="BH28" t="s">
        <v>8357</v>
      </c>
      <c r="BI28" s="16">
        <v>41766.692037037035</v>
      </c>
      <c r="BJ28" s="16">
        <v>41826.692037037035</v>
      </c>
    </row>
    <row r="29" spans="1:62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  <c r="V29">
        <v>1810</v>
      </c>
      <c r="W29" s="3" t="s">
        <v>1811</v>
      </c>
      <c r="X29" s="3" t="s">
        <v>5920</v>
      </c>
      <c r="Y29" s="6">
        <v>450</v>
      </c>
      <c r="Z29" s="8">
        <v>15</v>
      </c>
      <c r="AA29" t="s">
        <v>8220</v>
      </c>
      <c r="AB29" t="s">
        <v>8223</v>
      </c>
      <c r="AC29" t="s">
        <v>8245</v>
      </c>
      <c r="AD29">
        <v>1408657826</v>
      </c>
      <c r="AE29">
        <v>1407621026</v>
      </c>
      <c r="AF29" t="b">
        <v>0</v>
      </c>
      <c r="AG29">
        <v>2</v>
      </c>
      <c r="AH29" t="b">
        <v>0</v>
      </c>
      <c r="AI29" t="s">
        <v>8283</v>
      </c>
      <c r="AJ29">
        <v>3</v>
      </c>
      <c r="AK29">
        <v>7.5</v>
      </c>
      <c r="AL29" s="10" t="s">
        <v>8336</v>
      </c>
      <c r="AM29" t="s">
        <v>8337</v>
      </c>
      <c r="AN29" s="16">
        <v>41860.91002314815</v>
      </c>
      <c r="AO29" s="16">
        <v>41872.91002314815</v>
      </c>
      <c r="AQ29">
        <v>3792</v>
      </c>
      <c r="AR29" s="3" t="s">
        <v>3789</v>
      </c>
      <c r="AS29" s="3" t="s">
        <v>7902</v>
      </c>
      <c r="AT29" s="6">
        <v>12500</v>
      </c>
      <c r="AU29" s="8">
        <v>35</v>
      </c>
      <c r="AV29" t="s">
        <v>8220</v>
      </c>
      <c r="AW29" t="s">
        <v>8223</v>
      </c>
      <c r="AX29" t="s">
        <v>8245</v>
      </c>
      <c r="AY29">
        <v>1436957022</v>
      </c>
      <c r="AZ29">
        <v>1434365022</v>
      </c>
      <c r="BA29" t="b">
        <v>0</v>
      </c>
      <c r="BB29">
        <v>2</v>
      </c>
      <c r="BC29" t="b">
        <v>0</v>
      </c>
      <c r="BD29" t="s">
        <v>8303</v>
      </c>
      <c r="BE29">
        <v>0</v>
      </c>
      <c r="BF29">
        <v>17.5</v>
      </c>
      <c r="BG29" s="10" t="s">
        <v>8315</v>
      </c>
      <c r="BH29" t="s">
        <v>8357</v>
      </c>
      <c r="BI29" s="16">
        <v>42170.447013888886</v>
      </c>
      <c r="BJ29" s="16">
        <v>42200.447013888886</v>
      </c>
    </row>
    <row r="30" spans="1:62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  <c r="V30">
        <v>1811</v>
      </c>
      <c r="W30" s="3" t="s">
        <v>1812</v>
      </c>
      <c r="X30" s="3" t="s">
        <v>5921</v>
      </c>
      <c r="Y30" s="6">
        <v>54000</v>
      </c>
      <c r="Z30" s="8">
        <v>40</v>
      </c>
      <c r="AA30" t="s">
        <v>8220</v>
      </c>
      <c r="AB30" t="s">
        <v>8223</v>
      </c>
      <c r="AC30" t="s">
        <v>8245</v>
      </c>
      <c r="AD30">
        <v>1414123200</v>
      </c>
      <c r="AE30">
        <v>1408962270</v>
      </c>
      <c r="AF30" t="b">
        <v>0</v>
      </c>
      <c r="AG30">
        <v>26</v>
      </c>
      <c r="AH30" t="b">
        <v>0</v>
      </c>
      <c r="AI30" t="s">
        <v>8283</v>
      </c>
      <c r="AJ30">
        <v>0</v>
      </c>
      <c r="AK30">
        <v>1.54</v>
      </c>
      <c r="AL30" s="10" t="s">
        <v>8336</v>
      </c>
      <c r="AM30" t="s">
        <v>8337</v>
      </c>
      <c r="AN30" s="16">
        <v>41876.433680555558</v>
      </c>
      <c r="AO30" s="16">
        <v>41936.166666666664</v>
      </c>
      <c r="AQ30">
        <v>3793</v>
      </c>
      <c r="AR30" s="3" t="s">
        <v>3790</v>
      </c>
      <c r="AS30" s="3" t="s">
        <v>7903</v>
      </c>
      <c r="AT30" s="6">
        <v>7000</v>
      </c>
      <c r="AU30" s="8">
        <v>4176</v>
      </c>
      <c r="AV30" t="s">
        <v>8220</v>
      </c>
      <c r="AW30" t="s">
        <v>8223</v>
      </c>
      <c r="AX30" t="s">
        <v>8245</v>
      </c>
      <c r="AY30">
        <v>1418769129</v>
      </c>
      <c r="AZ30">
        <v>1416954729</v>
      </c>
      <c r="BA30" t="b">
        <v>0</v>
      </c>
      <c r="BB30">
        <v>24</v>
      </c>
      <c r="BC30" t="b">
        <v>0</v>
      </c>
      <c r="BD30" t="s">
        <v>8303</v>
      </c>
      <c r="BE30">
        <v>60</v>
      </c>
      <c r="BF30">
        <v>174</v>
      </c>
      <c r="BG30" s="10" t="s">
        <v>8315</v>
      </c>
      <c r="BH30" t="s">
        <v>8357</v>
      </c>
      <c r="BI30" s="16">
        <v>41968.938993055555</v>
      </c>
      <c r="BJ30" s="16">
        <v>41989.938993055555</v>
      </c>
    </row>
    <row r="31" spans="1:62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  <c r="V31">
        <v>1815</v>
      </c>
      <c r="W31" s="3" t="s">
        <v>1816</v>
      </c>
      <c r="X31" s="3" t="s">
        <v>5925</v>
      </c>
      <c r="Y31" s="6">
        <v>3000</v>
      </c>
      <c r="Z31" s="8">
        <v>0</v>
      </c>
      <c r="AA31" t="s">
        <v>8220</v>
      </c>
      <c r="AB31" t="s">
        <v>8223</v>
      </c>
      <c r="AC31" t="s">
        <v>8245</v>
      </c>
      <c r="AD31">
        <v>1435787137</v>
      </c>
      <c r="AE31">
        <v>1434577537</v>
      </c>
      <c r="AF31" t="b">
        <v>0</v>
      </c>
      <c r="AG31">
        <v>0</v>
      </c>
      <c r="AH31" t="b">
        <v>0</v>
      </c>
      <c r="AI31" t="s">
        <v>8283</v>
      </c>
      <c r="AJ31">
        <v>0</v>
      </c>
      <c r="AK31">
        <v>0</v>
      </c>
      <c r="AL31" s="10" t="s">
        <v>8336</v>
      </c>
      <c r="AM31" t="s">
        <v>8337</v>
      </c>
      <c r="AN31" s="16">
        <v>42172.906678240746</v>
      </c>
      <c r="AO31" s="16">
        <v>42186.906678240746</v>
      </c>
      <c r="AQ31">
        <v>3796</v>
      </c>
      <c r="AR31" s="3" t="s">
        <v>3793</v>
      </c>
      <c r="AS31" s="3" t="s">
        <v>7906</v>
      </c>
      <c r="AT31" s="6">
        <v>22500</v>
      </c>
      <c r="AU31" s="8">
        <v>1</v>
      </c>
      <c r="AV31" t="s">
        <v>8220</v>
      </c>
      <c r="AW31" t="s">
        <v>8223</v>
      </c>
      <c r="AX31" t="s">
        <v>8245</v>
      </c>
      <c r="AY31">
        <v>1484354556</v>
      </c>
      <c r="AZ31">
        <v>1479170556</v>
      </c>
      <c r="BA31" t="b">
        <v>0</v>
      </c>
      <c r="BB31">
        <v>1</v>
      </c>
      <c r="BC31" t="b">
        <v>0</v>
      </c>
      <c r="BD31" t="s">
        <v>8303</v>
      </c>
      <c r="BE31">
        <v>0</v>
      </c>
      <c r="BF31">
        <v>1</v>
      </c>
      <c r="BG31" s="10" t="s">
        <v>8315</v>
      </c>
      <c r="BH31" t="s">
        <v>8357</v>
      </c>
      <c r="BI31" s="16">
        <v>42689.029583333337</v>
      </c>
      <c r="BJ31" s="16">
        <v>42749.029583333337</v>
      </c>
    </row>
    <row r="32" spans="1:62" ht="30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  <c r="V32">
        <v>1817</v>
      </c>
      <c r="W32" s="3" t="s">
        <v>1818</v>
      </c>
      <c r="X32" s="3" t="s">
        <v>5927</v>
      </c>
      <c r="Y32" s="6">
        <v>18000</v>
      </c>
      <c r="Z32" s="8">
        <v>9419</v>
      </c>
      <c r="AA32" t="s">
        <v>8220</v>
      </c>
      <c r="AB32" t="s">
        <v>8223</v>
      </c>
      <c r="AC32" t="s">
        <v>8245</v>
      </c>
      <c r="AD32">
        <v>1485759540</v>
      </c>
      <c r="AE32">
        <v>1480607607</v>
      </c>
      <c r="AF32" t="b">
        <v>0</v>
      </c>
      <c r="AG32">
        <v>100</v>
      </c>
      <c r="AH32" t="b">
        <v>0</v>
      </c>
      <c r="AI32" t="s">
        <v>8283</v>
      </c>
      <c r="AJ32">
        <v>52</v>
      </c>
      <c r="AK32">
        <v>94.19</v>
      </c>
      <c r="AL32" s="10" t="s">
        <v>8336</v>
      </c>
      <c r="AM32" t="s">
        <v>8337</v>
      </c>
      <c r="AN32" s="16">
        <v>42705.662118055552</v>
      </c>
      <c r="AO32" s="16">
        <v>42765.290972222225</v>
      </c>
      <c r="AQ32">
        <v>3797</v>
      </c>
      <c r="AR32" s="3" t="s">
        <v>3794</v>
      </c>
      <c r="AS32" s="3" t="s">
        <v>7907</v>
      </c>
      <c r="AT32" s="6">
        <v>6000</v>
      </c>
      <c r="AU32" s="8">
        <v>5380</v>
      </c>
      <c r="AV32" t="s">
        <v>8220</v>
      </c>
      <c r="AW32" t="s">
        <v>8223</v>
      </c>
      <c r="AX32" t="s">
        <v>8245</v>
      </c>
      <c r="AY32">
        <v>1429564165</v>
      </c>
      <c r="AZ32">
        <v>1426972165</v>
      </c>
      <c r="BA32" t="b">
        <v>0</v>
      </c>
      <c r="BB32">
        <v>37</v>
      </c>
      <c r="BC32" t="b">
        <v>0</v>
      </c>
      <c r="BD32" t="s">
        <v>8303</v>
      </c>
      <c r="BE32">
        <v>90</v>
      </c>
      <c r="BF32">
        <v>145.41</v>
      </c>
      <c r="BG32" s="10" t="s">
        <v>8315</v>
      </c>
      <c r="BH32" t="s">
        <v>8357</v>
      </c>
      <c r="BI32" s="16">
        <v>42084.881539351853</v>
      </c>
      <c r="BJ32" s="16">
        <v>42114.881539351853</v>
      </c>
    </row>
    <row r="33" spans="1:62" ht="27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  <c r="V33">
        <v>1818</v>
      </c>
      <c r="W33" s="3" t="s">
        <v>1819</v>
      </c>
      <c r="X33" s="3" t="s">
        <v>5928</v>
      </c>
      <c r="Y33" s="6">
        <v>15000</v>
      </c>
      <c r="Z33" s="8">
        <v>0</v>
      </c>
      <c r="AA33" t="s">
        <v>8220</v>
      </c>
      <c r="AB33" t="s">
        <v>8223</v>
      </c>
      <c r="AC33" t="s">
        <v>8245</v>
      </c>
      <c r="AD33">
        <v>1428035850</v>
      </c>
      <c r="AE33">
        <v>1425447450</v>
      </c>
      <c r="AF33" t="b">
        <v>0</v>
      </c>
      <c r="AG33">
        <v>0</v>
      </c>
      <c r="AH33" t="b">
        <v>0</v>
      </c>
      <c r="AI33" t="s">
        <v>8283</v>
      </c>
      <c r="AJ33">
        <v>0</v>
      </c>
      <c r="AK33">
        <v>0</v>
      </c>
      <c r="AL33" s="10" t="s">
        <v>8336</v>
      </c>
      <c r="AM33" t="s">
        <v>8337</v>
      </c>
      <c r="AN33" s="16">
        <v>42067.234375</v>
      </c>
      <c r="AO33" s="16">
        <v>42097.192708333328</v>
      </c>
      <c r="AQ33">
        <v>3798</v>
      </c>
      <c r="AR33" s="3" t="s">
        <v>3795</v>
      </c>
      <c r="AS33" s="3" t="s">
        <v>7908</v>
      </c>
      <c r="AT33" s="6">
        <v>70000</v>
      </c>
      <c r="AU33" s="8">
        <v>1025</v>
      </c>
      <c r="AV33" t="s">
        <v>8220</v>
      </c>
      <c r="AW33" t="s">
        <v>8223</v>
      </c>
      <c r="AX33" t="s">
        <v>8245</v>
      </c>
      <c r="AY33">
        <v>1407691248</v>
      </c>
      <c r="AZ33">
        <v>1405099248</v>
      </c>
      <c r="BA33" t="b">
        <v>0</v>
      </c>
      <c r="BB33">
        <v>5</v>
      </c>
      <c r="BC33" t="b">
        <v>0</v>
      </c>
      <c r="BD33" t="s">
        <v>8303</v>
      </c>
      <c r="BE33">
        <v>1</v>
      </c>
      <c r="BF33">
        <v>205</v>
      </c>
      <c r="BG33" s="10" t="s">
        <v>8315</v>
      </c>
      <c r="BH33" t="s">
        <v>8357</v>
      </c>
      <c r="BI33" s="16">
        <v>41831.722777777781</v>
      </c>
      <c r="BJ33" s="16">
        <v>41861.722777777781</v>
      </c>
    </row>
    <row r="34" spans="1:62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  <c r="V34">
        <v>1819</v>
      </c>
      <c r="W34" s="3" t="s">
        <v>1820</v>
      </c>
      <c r="X34" s="3" t="s">
        <v>5929</v>
      </c>
      <c r="Y34" s="6">
        <v>1200</v>
      </c>
      <c r="Z34" s="8">
        <v>25</v>
      </c>
      <c r="AA34" t="s">
        <v>8220</v>
      </c>
      <c r="AB34" t="s">
        <v>8223</v>
      </c>
      <c r="AC34" t="s">
        <v>8245</v>
      </c>
      <c r="AD34">
        <v>1406743396</v>
      </c>
      <c r="AE34">
        <v>1404151396</v>
      </c>
      <c r="AF34" t="b">
        <v>0</v>
      </c>
      <c r="AG34">
        <v>4</v>
      </c>
      <c r="AH34" t="b">
        <v>0</v>
      </c>
      <c r="AI34" t="s">
        <v>8283</v>
      </c>
      <c r="AJ34">
        <v>2</v>
      </c>
      <c r="AK34">
        <v>6.25</v>
      </c>
      <c r="AL34" s="10" t="s">
        <v>8336</v>
      </c>
      <c r="AM34" t="s">
        <v>8337</v>
      </c>
      <c r="AN34" s="16">
        <v>41820.752268518518</v>
      </c>
      <c r="AO34" s="16">
        <v>41850.752268518518</v>
      </c>
      <c r="AQ34">
        <v>3799</v>
      </c>
      <c r="AR34" s="3" t="s">
        <v>3796</v>
      </c>
      <c r="AS34" s="3" t="s">
        <v>7909</v>
      </c>
      <c r="AT34" s="6">
        <v>10000</v>
      </c>
      <c r="AU34" s="8">
        <v>402</v>
      </c>
      <c r="AV34" t="s">
        <v>8220</v>
      </c>
      <c r="AW34" t="s">
        <v>8223</v>
      </c>
      <c r="AX34" t="s">
        <v>8245</v>
      </c>
      <c r="AY34">
        <v>1457734843</v>
      </c>
      <c r="AZ34">
        <v>1455142843</v>
      </c>
      <c r="BA34" t="b">
        <v>0</v>
      </c>
      <c r="BB34">
        <v>4</v>
      </c>
      <c r="BC34" t="b">
        <v>0</v>
      </c>
      <c r="BD34" t="s">
        <v>8303</v>
      </c>
      <c r="BE34">
        <v>4</v>
      </c>
      <c r="BF34">
        <v>100.5</v>
      </c>
      <c r="BG34" s="10" t="s">
        <v>8315</v>
      </c>
      <c r="BH34" t="s">
        <v>8357</v>
      </c>
      <c r="BI34" s="16">
        <v>42410.93105324074</v>
      </c>
      <c r="BJ34" s="16">
        <v>42440.93105324074</v>
      </c>
    </row>
    <row r="35" spans="1:62" ht="28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  <c r="V35">
        <v>1820</v>
      </c>
      <c r="W35" s="3" t="s">
        <v>1821</v>
      </c>
      <c r="X35" s="3" t="s">
        <v>5930</v>
      </c>
      <c r="Y35" s="6">
        <v>26000</v>
      </c>
      <c r="Z35" s="8">
        <v>1707</v>
      </c>
      <c r="AA35" t="s">
        <v>8220</v>
      </c>
      <c r="AB35" t="s">
        <v>8223</v>
      </c>
      <c r="AC35" t="s">
        <v>8245</v>
      </c>
      <c r="AD35">
        <v>1427850090</v>
      </c>
      <c r="AE35">
        <v>1425261690</v>
      </c>
      <c r="AF35" t="b">
        <v>0</v>
      </c>
      <c r="AG35">
        <v>8</v>
      </c>
      <c r="AH35" t="b">
        <v>0</v>
      </c>
      <c r="AI35" t="s">
        <v>8283</v>
      </c>
      <c r="AJ35">
        <v>7</v>
      </c>
      <c r="AK35">
        <v>213.38</v>
      </c>
      <c r="AL35" s="10" t="s">
        <v>8336</v>
      </c>
      <c r="AM35" t="s">
        <v>8337</v>
      </c>
      <c r="AN35" s="16">
        <v>42065.084375000006</v>
      </c>
      <c r="AO35" s="16">
        <v>42095.042708333334</v>
      </c>
      <c r="AQ35">
        <v>3800</v>
      </c>
      <c r="AR35" s="3" t="s">
        <v>3797</v>
      </c>
      <c r="AS35" s="3" t="s">
        <v>7910</v>
      </c>
      <c r="AT35" s="6">
        <v>22000</v>
      </c>
      <c r="AU35" s="8">
        <v>881</v>
      </c>
      <c r="AV35" t="s">
        <v>8220</v>
      </c>
      <c r="AW35" t="s">
        <v>8223</v>
      </c>
      <c r="AX35" t="s">
        <v>8245</v>
      </c>
      <c r="AY35">
        <v>1420952340</v>
      </c>
      <c r="AZ35">
        <v>1418146883</v>
      </c>
      <c r="BA35" t="b">
        <v>0</v>
      </c>
      <c r="BB35">
        <v>16</v>
      </c>
      <c r="BC35" t="b">
        <v>0</v>
      </c>
      <c r="BD35" t="s">
        <v>8303</v>
      </c>
      <c r="BE35">
        <v>4</v>
      </c>
      <c r="BF35">
        <v>55.06</v>
      </c>
      <c r="BG35" s="10" t="s">
        <v>8315</v>
      </c>
      <c r="BH35" t="s">
        <v>8357</v>
      </c>
      <c r="BI35" s="16">
        <v>41982.737071759257</v>
      </c>
      <c r="BJ35" s="16">
        <v>42015.207638888889</v>
      </c>
    </row>
    <row r="36" spans="1:62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  <c r="W36" s="3"/>
      <c r="X36" s="3"/>
      <c r="Y36" s="6"/>
      <c r="Z36" s="8"/>
      <c r="AL36" s="10"/>
      <c r="AN36" s="16"/>
      <c r="AO36" s="16"/>
      <c r="AQ36">
        <v>3801</v>
      </c>
      <c r="AR36" s="3" t="s">
        <v>3798</v>
      </c>
      <c r="AS36" s="3" t="s">
        <v>7911</v>
      </c>
      <c r="AT36" s="6">
        <v>5000</v>
      </c>
      <c r="AU36" s="8">
        <v>426</v>
      </c>
      <c r="AV36" t="s">
        <v>8220</v>
      </c>
      <c r="AW36" t="s">
        <v>8223</v>
      </c>
      <c r="AX36" t="s">
        <v>8245</v>
      </c>
      <c r="AY36">
        <v>1420215216</v>
      </c>
      <c r="AZ36">
        <v>1417536816</v>
      </c>
      <c r="BA36" t="b">
        <v>0</v>
      </c>
      <c r="BB36">
        <v>9</v>
      </c>
      <c r="BC36" t="b">
        <v>0</v>
      </c>
      <c r="BD36" t="s">
        <v>8303</v>
      </c>
      <c r="BE36">
        <v>9</v>
      </c>
      <c r="BF36">
        <v>47.33</v>
      </c>
      <c r="BG36" s="10" t="s">
        <v>8315</v>
      </c>
      <c r="BH36" t="s">
        <v>8357</v>
      </c>
      <c r="BI36" s="16">
        <v>41975.676111111112</v>
      </c>
      <c r="BJ36" s="16">
        <v>42006.676111111112</v>
      </c>
    </row>
    <row r="37" spans="1:62" ht="27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  <c r="W37" s="3"/>
      <c r="X37" s="3"/>
      <c r="Y37" s="6"/>
      <c r="Z37" s="8"/>
      <c r="AL37" s="10"/>
      <c r="AN37" s="16"/>
      <c r="AO37" s="16"/>
      <c r="AQ37">
        <v>3802</v>
      </c>
      <c r="AR37" s="3" t="s">
        <v>3799</v>
      </c>
      <c r="AS37" s="3" t="s">
        <v>7912</v>
      </c>
      <c r="AT37" s="6">
        <v>3000</v>
      </c>
      <c r="AU37" s="8">
        <v>0</v>
      </c>
      <c r="AV37" t="s">
        <v>8220</v>
      </c>
      <c r="AW37" t="s">
        <v>8223</v>
      </c>
      <c r="AX37" t="s">
        <v>8245</v>
      </c>
      <c r="AY37">
        <v>1445482906</v>
      </c>
      <c r="AZ37">
        <v>1442890906</v>
      </c>
      <c r="BA37" t="b">
        <v>0</v>
      </c>
      <c r="BB37">
        <v>0</v>
      </c>
      <c r="BC37" t="b">
        <v>0</v>
      </c>
      <c r="BD37" t="s">
        <v>8303</v>
      </c>
      <c r="BE37">
        <v>0</v>
      </c>
      <c r="BF37">
        <v>0</v>
      </c>
      <c r="BG37" s="10" t="s">
        <v>8315</v>
      </c>
      <c r="BH37" t="s">
        <v>8357</v>
      </c>
      <c r="BI37" s="16">
        <v>42269.126226851848</v>
      </c>
      <c r="BJ37" s="16">
        <v>42299.126226851848</v>
      </c>
    </row>
    <row r="38" spans="1:62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  <c r="W38" s="3"/>
      <c r="X38" s="3"/>
      <c r="Y38" s="6"/>
      <c r="Z38" s="8"/>
      <c r="AL38" s="10"/>
      <c r="AN38" s="16"/>
      <c r="AO38" s="16"/>
      <c r="AQ38">
        <v>3803</v>
      </c>
      <c r="AR38" s="3" t="s">
        <v>3800</v>
      </c>
      <c r="AS38" s="3" t="s">
        <v>7913</v>
      </c>
      <c r="AT38" s="6">
        <v>12000</v>
      </c>
      <c r="AU38" s="8">
        <v>2358</v>
      </c>
      <c r="AV38" t="s">
        <v>8220</v>
      </c>
      <c r="AW38" t="s">
        <v>8223</v>
      </c>
      <c r="AX38" t="s">
        <v>8245</v>
      </c>
      <c r="AY38">
        <v>1457133568</v>
      </c>
      <c r="AZ38">
        <v>1454541568</v>
      </c>
      <c r="BA38" t="b">
        <v>0</v>
      </c>
      <c r="BB38">
        <v>40</v>
      </c>
      <c r="BC38" t="b">
        <v>0</v>
      </c>
      <c r="BD38" t="s">
        <v>8303</v>
      </c>
      <c r="BE38">
        <v>20</v>
      </c>
      <c r="BF38">
        <v>58.95</v>
      </c>
      <c r="BG38" s="10" t="s">
        <v>8315</v>
      </c>
      <c r="BH38" t="s">
        <v>8357</v>
      </c>
      <c r="BI38" s="16">
        <v>42403.971851851849</v>
      </c>
      <c r="BJ38" s="16">
        <v>42433.971851851849</v>
      </c>
    </row>
    <row r="39" spans="1:62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  <c r="W39" s="3"/>
      <c r="X39" s="3"/>
      <c r="Y39" s="6"/>
      <c r="Z39" s="8"/>
      <c r="AL39" s="10"/>
      <c r="AN39" s="16"/>
      <c r="AO39" s="16"/>
      <c r="AQ39">
        <v>3804</v>
      </c>
      <c r="AR39" s="3" t="s">
        <v>3801</v>
      </c>
      <c r="AS39" s="3" t="s">
        <v>7914</v>
      </c>
      <c r="AT39" s="6">
        <v>8000</v>
      </c>
      <c r="AU39" s="8">
        <v>0</v>
      </c>
      <c r="AV39" t="s">
        <v>8220</v>
      </c>
      <c r="AW39" t="s">
        <v>8223</v>
      </c>
      <c r="AX39" t="s">
        <v>8245</v>
      </c>
      <c r="AY39">
        <v>1469948400</v>
      </c>
      <c r="AZ39">
        <v>1465172024</v>
      </c>
      <c r="BA39" t="b">
        <v>0</v>
      </c>
      <c r="BB39">
        <v>0</v>
      </c>
      <c r="BC39" t="b">
        <v>0</v>
      </c>
      <c r="BD39" t="s">
        <v>8303</v>
      </c>
      <c r="BE39">
        <v>0</v>
      </c>
      <c r="BF39">
        <v>0</v>
      </c>
      <c r="BG39" s="10" t="s">
        <v>8315</v>
      </c>
      <c r="BH39" t="s">
        <v>8357</v>
      </c>
      <c r="BI39" s="16">
        <v>42527.00953703704</v>
      </c>
      <c r="BJ39" s="16">
        <v>42582.291666666672</v>
      </c>
    </row>
    <row r="40" spans="1:62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  <c r="W40" s="3"/>
      <c r="X40" s="3"/>
      <c r="Y40" s="6"/>
      <c r="Z40" s="8"/>
      <c r="AL40" s="10"/>
      <c r="AN40" s="16"/>
      <c r="AO40" s="16"/>
      <c r="AQ40">
        <v>3805</v>
      </c>
      <c r="AR40" s="3" t="s">
        <v>3802</v>
      </c>
      <c r="AS40" s="3" t="s">
        <v>7915</v>
      </c>
      <c r="AT40" s="6">
        <v>150000</v>
      </c>
      <c r="AU40" s="8">
        <v>3</v>
      </c>
      <c r="AV40" t="s">
        <v>8220</v>
      </c>
      <c r="AW40" t="s">
        <v>8223</v>
      </c>
      <c r="AX40" t="s">
        <v>8245</v>
      </c>
      <c r="AY40">
        <v>1411852640</v>
      </c>
      <c r="AZ40">
        <v>1406668640</v>
      </c>
      <c r="BA40" t="b">
        <v>0</v>
      </c>
      <c r="BB40">
        <v>2</v>
      </c>
      <c r="BC40" t="b">
        <v>0</v>
      </c>
      <c r="BD40" t="s">
        <v>8303</v>
      </c>
      <c r="BE40">
        <v>0</v>
      </c>
      <c r="BF40">
        <v>1.5</v>
      </c>
      <c r="BG40" s="10" t="s">
        <v>8315</v>
      </c>
      <c r="BH40" t="s">
        <v>8357</v>
      </c>
      <c r="BI40" s="16">
        <v>41849.887037037035</v>
      </c>
      <c r="BJ40" s="16">
        <v>41909.887037037035</v>
      </c>
    </row>
    <row r="41" spans="1:62" ht="285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  <c r="W41" s="3"/>
      <c r="X41" s="3"/>
      <c r="Y41" s="6"/>
      <c r="Z41" s="8"/>
      <c r="AL41" s="10"/>
      <c r="AN41" s="16"/>
      <c r="AO41" s="16"/>
      <c r="AQ41">
        <v>3807</v>
      </c>
      <c r="AR41" s="3" t="s">
        <v>3804</v>
      </c>
      <c r="AS41" s="3" t="s">
        <v>7917</v>
      </c>
      <c r="AT41" s="6">
        <v>1500</v>
      </c>
      <c r="AU41" s="8">
        <v>455</v>
      </c>
      <c r="AV41" t="s">
        <v>8220</v>
      </c>
      <c r="AW41" t="s">
        <v>8223</v>
      </c>
      <c r="AX41" t="s">
        <v>8245</v>
      </c>
      <c r="AY41">
        <v>1428097739</v>
      </c>
      <c r="AZ41">
        <v>1427492939</v>
      </c>
      <c r="BA41" t="b">
        <v>0</v>
      </c>
      <c r="BB41">
        <v>9</v>
      </c>
      <c r="BC41" t="b">
        <v>0</v>
      </c>
      <c r="BD41" t="s">
        <v>8303</v>
      </c>
      <c r="BE41">
        <v>30</v>
      </c>
      <c r="BF41">
        <v>50.56</v>
      </c>
      <c r="BG41" s="10" t="s">
        <v>8315</v>
      </c>
      <c r="BH41" t="s">
        <v>8357</v>
      </c>
      <c r="BI41" s="16">
        <v>42090.909016203703</v>
      </c>
      <c r="BJ41" s="16">
        <v>42097.909016203703</v>
      </c>
    </row>
    <row r="42" spans="1:62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  <c r="W42" s="3"/>
      <c r="X42" s="3"/>
      <c r="Y42" s="6"/>
      <c r="Z42" s="8"/>
      <c r="AL42" s="10"/>
      <c r="AN42" s="16"/>
      <c r="AO42" s="16"/>
    </row>
    <row r="43" spans="1:62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  <c r="W43" s="3"/>
      <c r="X43" s="3"/>
      <c r="Y43" s="6"/>
      <c r="Z43" s="8"/>
      <c r="AL43" s="10"/>
      <c r="AN43" s="16"/>
      <c r="AO43" s="16"/>
    </row>
    <row r="44" spans="1:62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  <c r="W44" s="3"/>
      <c r="X44" s="3"/>
      <c r="Y44" s="6"/>
      <c r="Z44" s="8"/>
      <c r="AL44" s="10"/>
      <c r="AN44" s="16"/>
      <c r="AO44" s="16"/>
    </row>
    <row r="45" spans="1:62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  <c r="W45" s="3"/>
      <c r="X45" s="3"/>
      <c r="Y45" s="6"/>
      <c r="Z45" s="8"/>
      <c r="AL45" s="10"/>
      <c r="AN45" s="16"/>
      <c r="AO45" s="16"/>
    </row>
    <row r="46" spans="1:62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  <c r="W46" s="3"/>
      <c r="X46" s="3"/>
      <c r="Y46" s="6"/>
      <c r="Z46" s="8"/>
      <c r="AL46" s="10"/>
      <c r="AN46" s="16"/>
      <c r="AO46" s="16"/>
    </row>
    <row r="47" spans="1:62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  <c r="W47" s="3"/>
      <c r="X47" s="3"/>
      <c r="Y47" s="6"/>
      <c r="Z47" s="8"/>
      <c r="AL47" s="10"/>
      <c r="AN47" s="16"/>
      <c r="AO47" s="16"/>
    </row>
    <row r="48" spans="1:62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  <c r="W48" s="3"/>
      <c r="X48" s="3"/>
      <c r="Y48" s="6"/>
      <c r="Z48" s="8"/>
      <c r="AL48" s="10"/>
      <c r="AN48" s="16"/>
      <c r="AO48" s="16"/>
    </row>
    <row r="49" spans="1:41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  <c r="W49" s="3"/>
      <c r="X49" s="3"/>
      <c r="Y49" s="6"/>
      <c r="Z49" s="8"/>
      <c r="AL49" s="10"/>
      <c r="AN49" s="16"/>
      <c r="AO49" s="16"/>
    </row>
    <row r="50" spans="1:41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  <c r="W50" s="3"/>
      <c r="X50" s="3"/>
      <c r="Y50" s="6"/>
      <c r="Z50" s="8"/>
      <c r="AL50" s="10"/>
      <c r="AN50" s="16"/>
      <c r="AO50" s="16"/>
    </row>
    <row r="51" spans="1:41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  <c r="W51" s="3"/>
      <c r="X51" s="3"/>
      <c r="Y51" s="6"/>
      <c r="Z51" s="8"/>
      <c r="AL51" s="10"/>
      <c r="AN51" s="16"/>
      <c r="AO51" s="16"/>
    </row>
    <row r="52" spans="1:41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  <c r="W52" s="3"/>
      <c r="X52" s="3"/>
      <c r="Y52" s="6"/>
      <c r="Z52" s="8"/>
      <c r="AL52" s="10"/>
      <c r="AN52" s="16"/>
      <c r="AO52" s="16"/>
    </row>
    <row r="53" spans="1:41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  <c r="W53" s="3"/>
      <c r="X53" s="3"/>
      <c r="Y53" s="6"/>
      <c r="Z53" s="8"/>
      <c r="AL53" s="10"/>
      <c r="AN53" s="16"/>
      <c r="AO53" s="16"/>
    </row>
    <row r="54" spans="1:41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  <c r="W54" s="3"/>
      <c r="X54" s="3"/>
      <c r="Y54" s="6"/>
      <c r="Z54" s="8"/>
      <c r="AL54" s="10"/>
      <c r="AN54" s="16"/>
      <c r="AO54" s="16"/>
    </row>
    <row r="55" spans="1:41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  <c r="W55" s="3"/>
      <c r="X55" s="3"/>
      <c r="Y55" s="6"/>
      <c r="Z55" s="8"/>
      <c r="AL55" s="10"/>
      <c r="AN55" s="16"/>
      <c r="AO55" s="16"/>
    </row>
    <row r="56" spans="1:41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  <c r="W56" s="3"/>
      <c r="X56" s="3"/>
      <c r="Y56" s="6"/>
      <c r="Z56" s="8"/>
      <c r="AL56" s="10"/>
      <c r="AN56" s="16"/>
      <c r="AO56" s="16"/>
    </row>
    <row r="57" spans="1:41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  <c r="W57" s="3"/>
      <c r="X57" s="3"/>
      <c r="Y57" s="6"/>
      <c r="Z57" s="8"/>
      <c r="AL57" s="10"/>
      <c r="AN57" s="16"/>
      <c r="AO57" s="16"/>
    </row>
    <row r="58" spans="1:41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  <c r="W58" s="3"/>
      <c r="X58" s="3"/>
      <c r="Y58" s="6"/>
      <c r="Z58" s="8"/>
      <c r="AL58" s="10"/>
      <c r="AN58" s="16"/>
      <c r="AO58" s="16"/>
    </row>
    <row r="59" spans="1:41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  <c r="W59" s="3"/>
      <c r="X59" s="3"/>
      <c r="Y59" s="6"/>
      <c r="Z59" s="8"/>
      <c r="AL59" s="10"/>
      <c r="AN59" s="16"/>
      <c r="AO59" s="16"/>
    </row>
    <row r="60" spans="1:41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  <c r="W60" s="3"/>
      <c r="X60" s="3"/>
      <c r="Y60" s="6"/>
      <c r="Z60" s="8"/>
      <c r="AL60" s="10"/>
      <c r="AN60" s="16"/>
      <c r="AO60" s="16"/>
    </row>
    <row r="61" spans="1:41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  <c r="W61" s="3"/>
      <c r="X61" s="3"/>
      <c r="Y61" s="6"/>
      <c r="Z61" s="8"/>
      <c r="AL61" s="10"/>
      <c r="AN61" s="16"/>
      <c r="AO61" s="16"/>
    </row>
    <row r="62" spans="1:41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  <c r="W62" s="3"/>
      <c r="X62" s="3"/>
      <c r="Y62" s="6"/>
      <c r="Z62" s="8"/>
      <c r="AL62" s="10"/>
      <c r="AN62" s="16"/>
      <c r="AO62" s="16"/>
    </row>
    <row r="63" spans="1:41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  <c r="W63" s="3"/>
      <c r="X63" s="3"/>
      <c r="Y63" s="6"/>
      <c r="Z63" s="8"/>
      <c r="AL63" s="10"/>
      <c r="AN63" s="16"/>
      <c r="AO63" s="16"/>
    </row>
    <row r="64" spans="1:41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  <c r="W64" s="3"/>
      <c r="X64" s="3"/>
      <c r="Y64" s="6"/>
      <c r="Z64" s="8"/>
      <c r="AL64" s="10"/>
      <c r="AN64" s="16"/>
      <c r="AO64" s="16"/>
    </row>
    <row r="65" spans="1:41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  <c r="W65" s="3"/>
      <c r="X65" s="3"/>
      <c r="Y65" s="6"/>
      <c r="Z65" s="8"/>
      <c r="AL65" s="10"/>
      <c r="AN65" s="16"/>
      <c r="AO65" s="16"/>
    </row>
    <row r="66" spans="1:41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  <c r="W66" s="3"/>
      <c r="X66" s="3"/>
      <c r="Y66" s="6"/>
      <c r="Z66" s="8"/>
      <c r="AL66" s="10"/>
      <c r="AN66" s="16"/>
      <c r="AO66" s="16"/>
    </row>
    <row r="67" spans="1:41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  <c r="W67" s="3"/>
      <c r="X67" s="3"/>
      <c r="Y67" s="6"/>
      <c r="Z67" s="8"/>
      <c r="AL67" s="10"/>
      <c r="AN67" s="16"/>
      <c r="AO67" s="16"/>
    </row>
    <row r="68" spans="1:41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  <c r="W68" s="3"/>
      <c r="X68" s="3"/>
      <c r="Y68" s="6"/>
      <c r="Z68" s="8"/>
      <c r="AL68" s="10"/>
      <c r="AN68" s="16"/>
      <c r="AO68" s="16"/>
    </row>
    <row r="69" spans="1:41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  <c r="W69" s="3"/>
      <c r="X69" s="3"/>
      <c r="Y69" s="6"/>
      <c r="Z69" s="8"/>
      <c r="AL69" s="10"/>
      <c r="AN69" s="16"/>
      <c r="AO69" s="16"/>
    </row>
    <row r="70" spans="1:41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  <c r="W70" s="3"/>
      <c r="X70" s="3"/>
      <c r="Y70" s="6"/>
      <c r="Z70" s="8"/>
      <c r="AL70" s="10"/>
      <c r="AN70" s="16"/>
      <c r="AO70" s="16"/>
    </row>
    <row r="71" spans="1:41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  <c r="W71" s="3"/>
      <c r="X71" s="3"/>
      <c r="Y71" s="6"/>
      <c r="Z71" s="8"/>
      <c r="AL71" s="10"/>
      <c r="AN71" s="16"/>
      <c r="AO71" s="16"/>
    </row>
    <row r="72" spans="1:41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  <c r="W72" s="3"/>
      <c r="X72" s="3"/>
      <c r="Y72" s="6"/>
      <c r="Z72" s="8"/>
      <c r="AL72" s="10"/>
      <c r="AN72" s="16"/>
      <c r="AO72" s="16"/>
    </row>
    <row r="73" spans="1:41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  <c r="W73" s="3"/>
      <c r="X73" s="3"/>
      <c r="Y73" s="6"/>
      <c r="Z73" s="8"/>
      <c r="AL73" s="10"/>
      <c r="AN73" s="16"/>
      <c r="AO73" s="16"/>
    </row>
    <row r="74" spans="1:41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  <c r="W74" s="3"/>
      <c r="X74" s="3"/>
      <c r="Y74" s="6"/>
      <c r="Z74" s="8"/>
      <c r="AL74" s="10"/>
      <c r="AN74" s="16"/>
      <c r="AO74" s="16"/>
    </row>
    <row r="75" spans="1:41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  <c r="W75" s="3"/>
      <c r="X75" s="3"/>
      <c r="Y75" s="6"/>
      <c r="Z75" s="8"/>
      <c r="AL75" s="10"/>
      <c r="AN75" s="16"/>
      <c r="AO75" s="16"/>
    </row>
    <row r="76" spans="1:41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  <c r="W76" s="3"/>
      <c r="X76" s="3"/>
      <c r="Y76" s="6"/>
      <c r="Z76" s="8"/>
      <c r="AL76" s="10"/>
      <c r="AN76" s="16"/>
      <c r="AO76" s="16"/>
    </row>
    <row r="77" spans="1:41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  <c r="W77" s="3"/>
      <c r="X77" s="3"/>
      <c r="Y77" s="6"/>
      <c r="Z77" s="8"/>
      <c r="AL77" s="10"/>
      <c r="AN77" s="16"/>
      <c r="AO77" s="16"/>
    </row>
    <row r="78" spans="1:41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  <c r="W78" s="3"/>
      <c r="X78" s="3"/>
      <c r="Y78" s="6"/>
      <c r="Z78" s="8"/>
      <c r="AL78" s="10"/>
      <c r="AN78" s="16"/>
      <c r="AO78" s="16"/>
    </row>
    <row r="79" spans="1:41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  <c r="W79" s="3"/>
      <c r="X79" s="3"/>
      <c r="Y79" s="6"/>
      <c r="Z79" s="8"/>
      <c r="AL79" s="10"/>
      <c r="AN79" s="16"/>
      <c r="AO79" s="16"/>
    </row>
    <row r="80" spans="1:41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  <c r="W80" s="15"/>
      <c r="X80" s="3"/>
      <c r="Y80" s="14"/>
      <c r="Z80" s="8"/>
      <c r="AL80" s="10"/>
      <c r="AN80" s="16"/>
      <c r="AO80" s="16"/>
    </row>
    <row r="81" spans="1:41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  <c r="W81" s="15"/>
      <c r="X81" s="3"/>
      <c r="Y81" s="14"/>
      <c r="Z81" s="8"/>
      <c r="AL81" s="10"/>
      <c r="AN81" s="16"/>
      <c r="AO81" s="16"/>
    </row>
    <row r="82" spans="1:41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  <c r="W82" s="15"/>
      <c r="X82" s="3"/>
      <c r="Y82" s="14"/>
      <c r="Z82" s="8"/>
      <c r="AL82" s="10"/>
      <c r="AN82" s="16"/>
      <c r="AO82" s="16"/>
    </row>
    <row r="83" spans="1:41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  <c r="W83" s="15"/>
      <c r="X83" s="3"/>
      <c r="Y83" s="14"/>
      <c r="Z83" s="8"/>
      <c r="AL83" s="10"/>
      <c r="AN83" s="16"/>
      <c r="AO83" s="16"/>
    </row>
    <row r="84" spans="1:41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  <c r="W84" s="15"/>
      <c r="X84" s="3"/>
      <c r="Y84" s="14"/>
      <c r="Z84" s="8"/>
      <c r="AL84" s="10"/>
      <c r="AN84" s="16"/>
      <c r="AO84" s="16"/>
    </row>
    <row r="85" spans="1:41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  <c r="W85" s="15"/>
      <c r="X85" s="3"/>
      <c r="Y85" s="14"/>
      <c r="Z85" s="8"/>
      <c r="AL85" s="10"/>
      <c r="AN85" s="16"/>
      <c r="AO85" s="16"/>
    </row>
    <row r="86" spans="1:41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  <c r="W86" s="15"/>
      <c r="X86" s="3"/>
      <c r="Y86" s="14"/>
      <c r="Z86" s="8"/>
      <c r="AL86" s="10"/>
      <c r="AN86" s="16"/>
      <c r="AO86" s="16"/>
    </row>
    <row r="87" spans="1:41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  <c r="W87" s="15"/>
      <c r="X87" s="3"/>
      <c r="Y87" s="14"/>
      <c r="Z87" s="8"/>
      <c r="AL87" s="10"/>
      <c r="AN87" s="16"/>
      <c r="AO87" s="16"/>
    </row>
    <row r="88" spans="1:41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  <c r="W88" s="15"/>
      <c r="X88" s="3"/>
      <c r="Y88" s="14"/>
      <c r="Z88" s="8"/>
      <c r="AL88" s="10"/>
      <c r="AN88" s="16"/>
      <c r="AO88" s="16"/>
    </row>
    <row r="89" spans="1:41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  <c r="W89" s="15"/>
      <c r="X89" s="3"/>
      <c r="Y89" s="14"/>
      <c r="Z89" s="8"/>
      <c r="AL89" s="10"/>
      <c r="AN89" s="16"/>
      <c r="AO89" s="16"/>
    </row>
    <row r="90" spans="1:41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  <c r="W90" s="15"/>
      <c r="X90" s="3"/>
      <c r="Y90" s="14"/>
      <c r="Z90" s="8"/>
      <c r="AL90" s="10"/>
      <c r="AN90" s="16"/>
      <c r="AO90" s="16"/>
    </row>
    <row r="91" spans="1:41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  <c r="W91" s="15"/>
      <c r="X91" s="3"/>
      <c r="Y91" s="14"/>
      <c r="Z91" s="8"/>
      <c r="AL91" s="10"/>
      <c r="AN91" s="16"/>
      <c r="AO91" s="16"/>
    </row>
    <row r="92" spans="1:41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  <c r="W92" s="15"/>
      <c r="X92" s="3"/>
      <c r="Y92" s="14"/>
      <c r="Z92" s="8"/>
      <c r="AL92" s="10"/>
      <c r="AN92" s="16"/>
      <c r="AO92" s="16"/>
    </row>
    <row r="93" spans="1:41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  <c r="W93" s="15"/>
      <c r="X93" s="3"/>
      <c r="Y93" s="14"/>
      <c r="Z93" s="8"/>
      <c r="AL93" s="10"/>
      <c r="AN93" s="16"/>
      <c r="AO93" s="16"/>
    </row>
    <row r="94" spans="1:41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  <c r="W94" s="15"/>
      <c r="X94" s="3"/>
      <c r="Y94" s="14"/>
      <c r="Z94" s="8"/>
      <c r="AL94" s="10"/>
      <c r="AN94" s="16"/>
      <c r="AO94" s="16"/>
    </row>
    <row r="95" spans="1:41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  <c r="W95" s="15"/>
      <c r="X95" s="3"/>
      <c r="Y95" s="14"/>
      <c r="Z95" s="8"/>
      <c r="AL95" s="10"/>
      <c r="AN95" s="16"/>
      <c r="AO95" s="16"/>
    </row>
    <row r="96" spans="1:41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  <c r="W96" s="15"/>
      <c r="X96" s="3"/>
      <c r="Y96" s="14"/>
      <c r="Z96" s="8"/>
      <c r="AL96" s="10"/>
      <c r="AN96" s="16"/>
      <c r="AO96" s="16"/>
    </row>
    <row r="97" spans="1:41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  <c r="W97" s="15"/>
      <c r="X97" s="3"/>
      <c r="Y97" s="14"/>
      <c r="Z97" s="8"/>
      <c r="AL97" s="10"/>
      <c r="AN97" s="16"/>
      <c r="AO97" s="16"/>
    </row>
    <row r="98" spans="1:41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  <c r="W98" s="15"/>
      <c r="X98" s="3"/>
      <c r="Y98" s="14"/>
      <c r="Z98" s="8"/>
      <c r="AL98" s="10"/>
      <c r="AN98" s="16"/>
      <c r="AO98" s="16"/>
    </row>
    <row r="99" spans="1:41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  <c r="W99" s="15"/>
      <c r="X99" s="3"/>
      <c r="Y99" s="14"/>
      <c r="Z99" s="8"/>
      <c r="AL99" s="10"/>
      <c r="AN99" s="16"/>
      <c r="AO99" s="16"/>
    </row>
    <row r="100" spans="1:41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  <c r="W100" s="15"/>
      <c r="X100" s="3"/>
      <c r="Y100" s="14"/>
      <c r="Z100" s="8"/>
      <c r="AL100" s="10"/>
      <c r="AN100" s="16"/>
      <c r="AO100" s="16"/>
    </row>
    <row r="101" spans="1:41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  <c r="W101" s="15"/>
      <c r="X101" s="3"/>
      <c r="Y101" s="14"/>
      <c r="Z101" s="8"/>
      <c r="AL101" s="10"/>
      <c r="AN101" s="16"/>
      <c r="AO101" s="16"/>
    </row>
    <row r="102" spans="1:41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  <c r="W102" s="15"/>
      <c r="X102" s="3"/>
      <c r="Y102" s="14"/>
      <c r="Z102" s="8"/>
      <c r="AL102" s="10"/>
      <c r="AN102" s="16"/>
      <c r="AO102" s="16"/>
    </row>
    <row r="103" spans="1:41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  <c r="W103" s="15"/>
      <c r="X103" s="3"/>
      <c r="Y103" s="14"/>
      <c r="Z103" s="8"/>
      <c r="AL103" s="10"/>
      <c r="AN103" s="16"/>
      <c r="AO103" s="16"/>
    </row>
    <row r="104" spans="1:41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  <c r="W104" s="15"/>
      <c r="X104" s="3"/>
      <c r="Y104" s="14"/>
      <c r="Z104" s="8"/>
      <c r="AL104" s="10"/>
      <c r="AN104" s="16"/>
      <c r="AO104" s="16"/>
    </row>
    <row r="105" spans="1:41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  <c r="W105" s="15"/>
      <c r="X105" s="3"/>
      <c r="Y105" s="14"/>
      <c r="Z105" s="8"/>
      <c r="AL105" s="10"/>
      <c r="AN105" s="16"/>
      <c r="AO105" s="16"/>
    </row>
    <row r="106" spans="1:41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  <c r="W106" s="15"/>
      <c r="X106" s="3"/>
      <c r="Y106" s="14"/>
      <c r="Z106" s="8"/>
      <c r="AL106" s="10"/>
      <c r="AN106" s="16"/>
      <c r="AO106" s="16"/>
    </row>
    <row r="107" spans="1:41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  <c r="W107" s="15"/>
      <c r="X107" s="3"/>
      <c r="Y107" s="14"/>
      <c r="Z107" s="8"/>
      <c r="AL107" s="10"/>
      <c r="AN107" s="16"/>
      <c r="AO107" s="16"/>
    </row>
    <row r="108" spans="1:41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  <c r="W108" s="15"/>
      <c r="X108" s="3"/>
      <c r="Y108" s="14"/>
      <c r="Z108" s="8"/>
      <c r="AL108" s="10"/>
      <c r="AN108" s="16"/>
      <c r="AO108" s="16"/>
    </row>
    <row r="109" spans="1:41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  <c r="W109" s="15"/>
      <c r="X109" s="3"/>
      <c r="Y109" s="14"/>
      <c r="Z109" s="8"/>
      <c r="AL109" s="10"/>
      <c r="AN109" s="16"/>
      <c r="AO109" s="16"/>
    </row>
    <row r="110" spans="1:41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  <c r="W110" s="15"/>
      <c r="X110" s="3"/>
      <c r="Y110" s="14"/>
      <c r="Z110" s="8"/>
      <c r="AL110" s="10"/>
      <c r="AN110" s="16"/>
      <c r="AO110" s="16"/>
    </row>
    <row r="111" spans="1:41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  <c r="W111" s="15"/>
      <c r="X111" s="3"/>
      <c r="Y111" s="14"/>
      <c r="Z111" s="8"/>
      <c r="AL111" s="10"/>
      <c r="AN111" s="16"/>
      <c r="AO111" s="16"/>
    </row>
    <row r="112" spans="1:41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  <c r="W112" s="15"/>
      <c r="X112" s="3"/>
      <c r="Y112" s="14"/>
      <c r="Z112" s="8"/>
      <c r="AL112" s="10"/>
      <c r="AN112" s="16"/>
      <c r="AO112" s="16"/>
    </row>
    <row r="113" spans="1:41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  <c r="W113" s="15"/>
      <c r="X113" s="3"/>
      <c r="Y113" s="14"/>
      <c r="Z113" s="8"/>
      <c r="AL113" s="10"/>
      <c r="AN113" s="16"/>
      <c r="AO113" s="16"/>
    </row>
    <row r="114" spans="1:41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  <c r="W114" s="15"/>
      <c r="X114" s="3"/>
      <c r="Y114" s="14"/>
      <c r="Z114" s="8"/>
      <c r="AL114" s="10"/>
      <c r="AN114" s="16"/>
      <c r="AO114" s="16"/>
    </row>
    <row r="115" spans="1:41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  <c r="W115" s="15"/>
      <c r="X115" s="3"/>
      <c r="Y115" s="14"/>
      <c r="Z115" s="8"/>
      <c r="AL115" s="10"/>
      <c r="AN115" s="16"/>
      <c r="AO115" s="16"/>
    </row>
    <row r="116" spans="1:41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  <c r="W116" s="15"/>
      <c r="X116" s="3"/>
      <c r="Y116" s="14"/>
      <c r="Z116" s="8"/>
      <c r="AL116" s="10"/>
      <c r="AN116" s="16"/>
      <c r="AO116" s="16"/>
    </row>
    <row r="117" spans="1:41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  <c r="W117" s="15"/>
      <c r="X117" s="3"/>
      <c r="Y117" s="14"/>
      <c r="Z117" s="8"/>
      <c r="AL117" s="10"/>
      <c r="AN117" s="16"/>
      <c r="AO117" s="16"/>
    </row>
    <row r="118" spans="1:41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  <c r="W118" s="15"/>
      <c r="X118" s="3"/>
      <c r="Y118" s="14"/>
      <c r="Z118" s="8"/>
      <c r="AL118" s="10"/>
      <c r="AN118" s="16"/>
      <c r="AO118" s="16"/>
    </row>
    <row r="119" spans="1:41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  <c r="W119" s="15"/>
      <c r="X119" s="3"/>
      <c r="Y119" s="14"/>
      <c r="Z119" s="8"/>
      <c r="AL119" s="10"/>
      <c r="AN119" s="16"/>
      <c r="AO119" s="16"/>
    </row>
    <row r="120" spans="1:41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  <c r="W120" s="15"/>
      <c r="X120" s="3"/>
      <c r="Y120" s="14"/>
      <c r="Z120" s="8"/>
      <c r="AL120" s="10"/>
      <c r="AN120" s="16"/>
      <c r="AO120" s="16"/>
    </row>
    <row r="121" spans="1:41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  <c r="W121" s="15"/>
      <c r="X121" s="3"/>
      <c r="Y121" s="14"/>
      <c r="Z121" s="8"/>
      <c r="AL121" s="10"/>
      <c r="AN121" s="16"/>
      <c r="AO121" s="16"/>
    </row>
    <row r="122" spans="1:41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  <c r="W122" s="15"/>
      <c r="X122" s="3"/>
      <c r="Y122" s="14"/>
      <c r="Z122" s="8"/>
      <c r="AL122" s="10"/>
      <c r="AN122" s="16"/>
      <c r="AO122" s="16"/>
    </row>
    <row r="123" spans="1:41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  <c r="W123" s="15"/>
      <c r="X123" s="3"/>
      <c r="Y123" s="14"/>
      <c r="Z123" s="8"/>
      <c r="AL123" s="10"/>
      <c r="AN123" s="16"/>
      <c r="AO123" s="16"/>
    </row>
    <row r="124" spans="1:41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  <c r="W124" s="15"/>
      <c r="X124" s="3"/>
      <c r="Y124" s="14"/>
      <c r="Z124" s="8"/>
      <c r="AL124" s="10"/>
      <c r="AN124" s="16"/>
      <c r="AO124" s="16"/>
    </row>
    <row r="125" spans="1:41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  <c r="W125" s="15"/>
      <c r="X125" s="3"/>
      <c r="Y125" s="14"/>
      <c r="Z125" s="8"/>
      <c r="AL125" s="10"/>
      <c r="AN125" s="16"/>
      <c r="AO125" s="16"/>
    </row>
    <row r="126" spans="1:41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  <c r="W126" s="15"/>
      <c r="X126" s="3"/>
      <c r="Y126" s="14"/>
      <c r="Z126" s="8"/>
      <c r="AL126" s="10"/>
      <c r="AN126" s="16"/>
      <c r="AO126" s="16"/>
    </row>
    <row r="127" spans="1:41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  <c r="W127" s="15"/>
      <c r="X127" s="3"/>
      <c r="Y127" s="14"/>
      <c r="Z127" s="8"/>
      <c r="AL127" s="10"/>
      <c r="AN127" s="16"/>
      <c r="AO127" s="16"/>
    </row>
    <row r="128" spans="1:41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  <c r="W128" s="15"/>
      <c r="X128" s="3"/>
      <c r="Y128" s="14"/>
      <c r="Z128" s="8"/>
      <c r="AL128" s="10"/>
      <c r="AN128" s="16"/>
      <c r="AO128" s="16"/>
    </row>
    <row r="129" spans="1:41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  <c r="W129" s="15"/>
      <c r="X129" s="3"/>
      <c r="Y129" s="14"/>
      <c r="Z129" s="8"/>
      <c r="AL129" s="10"/>
      <c r="AN129" s="16"/>
      <c r="AO129" s="16"/>
    </row>
    <row r="130" spans="1:41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  <c r="W130" s="15"/>
      <c r="X130" s="3"/>
      <c r="Y130" s="14"/>
      <c r="Z130" s="8"/>
      <c r="AL130" s="10"/>
      <c r="AN130" s="16"/>
      <c r="AO130" s="16"/>
    </row>
    <row r="131" spans="1:41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  <c r="W131" s="15"/>
      <c r="X131" s="3"/>
      <c r="Y131" s="14"/>
      <c r="Z131" s="8"/>
      <c r="AL131" s="10"/>
      <c r="AN131" s="16"/>
      <c r="AO131" s="16"/>
    </row>
    <row r="132" spans="1:41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  <c r="W132" s="15"/>
      <c r="X132" s="3"/>
      <c r="Y132" s="14"/>
      <c r="Z132" s="8"/>
      <c r="AL132" s="10"/>
      <c r="AN132" s="16"/>
      <c r="AO132" s="16"/>
    </row>
    <row r="133" spans="1:41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  <c r="W133" s="15"/>
      <c r="X133" s="3"/>
      <c r="Y133" s="14"/>
      <c r="Z133" s="8"/>
      <c r="AL133" s="10"/>
      <c r="AN133" s="16"/>
      <c r="AO133" s="16"/>
    </row>
    <row r="134" spans="1:41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  <c r="W134" s="15"/>
      <c r="X134" s="3"/>
      <c r="Y134" s="14"/>
      <c r="Z134" s="8"/>
      <c r="AL134" s="10"/>
      <c r="AN134" s="16"/>
      <c r="AO134" s="16"/>
    </row>
    <row r="135" spans="1:41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  <c r="W135" s="15"/>
      <c r="X135" s="3"/>
      <c r="Y135" s="14"/>
      <c r="Z135" s="8"/>
      <c r="AL135" s="10"/>
      <c r="AN135" s="16"/>
      <c r="AO135" s="16"/>
    </row>
    <row r="136" spans="1:41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  <c r="W136" s="15"/>
      <c r="X136" s="3"/>
      <c r="Y136" s="14"/>
      <c r="Z136" s="8"/>
      <c r="AL136" s="10"/>
      <c r="AN136" s="16"/>
      <c r="AO136" s="16"/>
    </row>
    <row r="137" spans="1:41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  <c r="W137" s="15"/>
      <c r="X137" s="3"/>
      <c r="Y137" s="14"/>
      <c r="Z137" s="8"/>
      <c r="AL137" s="10"/>
      <c r="AN137" s="16"/>
      <c r="AO137" s="16"/>
    </row>
    <row r="138" spans="1:41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  <c r="W138" s="15"/>
      <c r="X138" s="3"/>
      <c r="Y138" s="14"/>
      <c r="Z138" s="8"/>
      <c r="AL138" s="10"/>
      <c r="AN138" s="16"/>
      <c r="AO138" s="16"/>
    </row>
    <row r="139" spans="1:41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  <c r="W139" s="15"/>
      <c r="X139" s="3"/>
      <c r="Y139" s="14"/>
      <c r="Z139" s="8"/>
      <c r="AL139" s="10"/>
      <c r="AN139" s="16"/>
      <c r="AO139" s="16"/>
    </row>
    <row r="140" spans="1:41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  <c r="W140" s="15"/>
      <c r="X140" s="3"/>
      <c r="Y140" s="14"/>
      <c r="Z140" s="8"/>
      <c r="AL140" s="10"/>
      <c r="AN140" s="16"/>
      <c r="AO140" s="16"/>
    </row>
    <row r="141" spans="1:41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  <c r="W141" s="15"/>
      <c r="X141" s="3"/>
      <c r="Y141" s="14"/>
      <c r="Z141" s="8"/>
      <c r="AL141" s="10"/>
      <c r="AN141" s="16"/>
      <c r="AO141" s="16"/>
    </row>
    <row r="142" spans="1:41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  <c r="W142" s="15"/>
      <c r="X142" s="3"/>
      <c r="Y142" s="14"/>
      <c r="Z142" s="8"/>
      <c r="AL142" s="10"/>
      <c r="AN142" s="16"/>
      <c r="AO142" s="16"/>
    </row>
    <row r="143" spans="1:41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  <c r="W143" s="15"/>
      <c r="X143" s="3"/>
      <c r="Y143" s="14"/>
      <c r="Z143" s="8"/>
      <c r="AL143" s="10"/>
      <c r="AN143" s="16"/>
      <c r="AO143" s="16"/>
    </row>
    <row r="144" spans="1:41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  <c r="W144" s="15"/>
      <c r="X144" s="3"/>
      <c r="Y144" s="14"/>
      <c r="Z144" s="8"/>
      <c r="AL144" s="10"/>
      <c r="AN144" s="16"/>
      <c r="AO144" s="16"/>
    </row>
    <row r="145" spans="1:41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  <c r="W145" s="15"/>
      <c r="X145" s="3"/>
      <c r="Y145" s="14"/>
      <c r="Z145" s="8"/>
      <c r="AL145" s="10"/>
      <c r="AN145" s="16"/>
      <c r="AO145" s="16"/>
    </row>
    <row r="146" spans="1:41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  <c r="W146" s="15"/>
      <c r="X146" s="3"/>
      <c r="Y146" s="14"/>
      <c r="Z146" s="8"/>
      <c r="AL146" s="10"/>
      <c r="AN146" s="16"/>
      <c r="AO146" s="16"/>
    </row>
    <row r="147" spans="1:41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  <c r="W147" s="15"/>
      <c r="X147" s="3"/>
      <c r="Y147" s="14"/>
      <c r="Z147" s="8"/>
      <c r="AL147" s="10"/>
      <c r="AN147" s="16"/>
      <c r="AO147" s="16"/>
    </row>
    <row r="148" spans="1:41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  <c r="W148" s="15"/>
      <c r="X148" s="3"/>
      <c r="Y148" s="14"/>
      <c r="Z148" s="8"/>
      <c r="AL148" s="10"/>
      <c r="AN148" s="16"/>
      <c r="AO148" s="16"/>
    </row>
    <row r="149" spans="1:41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  <c r="W149" s="15"/>
      <c r="X149" s="3"/>
      <c r="Y149" s="14"/>
      <c r="Z149" s="8"/>
      <c r="AL149" s="10"/>
      <c r="AN149" s="16"/>
      <c r="AO149" s="16"/>
    </row>
    <row r="150" spans="1:41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  <c r="W150" s="15"/>
      <c r="X150" s="3"/>
      <c r="Y150" s="14"/>
      <c r="Z150" s="8"/>
      <c r="AL150" s="10"/>
      <c r="AN150" s="16"/>
      <c r="AO150" s="16"/>
    </row>
    <row r="151" spans="1:41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  <c r="W151" s="15"/>
      <c r="X151" s="3"/>
      <c r="Y151" s="14"/>
      <c r="Z151" s="8"/>
      <c r="AL151" s="10"/>
      <c r="AN151" s="16"/>
      <c r="AO151" s="16"/>
    </row>
    <row r="152" spans="1:41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  <c r="W152" s="15"/>
      <c r="X152" s="3"/>
      <c r="Y152" s="14"/>
      <c r="Z152" s="8"/>
      <c r="AL152" s="10"/>
      <c r="AN152" s="16"/>
      <c r="AO152" s="16"/>
    </row>
    <row r="153" spans="1:41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  <c r="W153" s="15"/>
      <c r="X153" s="3"/>
      <c r="Y153" s="14"/>
      <c r="Z153" s="8"/>
      <c r="AL153" s="10"/>
      <c r="AN153" s="16"/>
      <c r="AO153" s="16"/>
    </row>
    <row r="154" spans="1:41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  <c r="W154" s="15"/>
      <c r="X154" s="3"/>
      <c r="Y154" s="14"/>
      <c r="Z154" s="8"/>
      <c r="AL154" s="10"/>
      <c r="AN154" s="16"/>
      <c r="AO154" s="16"/>
    </row>
    <row r="155" spans="1:41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  <c r="W155" s="15"/>
      <c r="X155" s="3"/>
      <c r="Y155" s="14"/>
      <c r="Z155" s="8"/>
      <c r="AL155" s="10"/>
      <c r="AN155" s="16"/>
      <c r="AO155" s="16"/>
    </row>
    <row r="156" spans="1:41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  <c r="W156" s="15"/>
      <c r="X156" s="3"/>
      <c r="Y156" s="14"/>
      <c r="Z156" s="8"/>
      <c r="AL156" s="10"/>
      <c r="AN156" s="16"/>
      <c r="AO156" s="16"/>
    </row>
    <row r="157" spans="1:41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  <c r="W157" s="15"/>
      <c r="X157" s="3"/>
      <c r="Y157" s="14"/>
      <c r="Z157" s="8"/>
      <c r="AL157" s="10"/>
      <c r="AN157" s="16"/>
      <c r="AO157" s="16"/>
    </row>
    <row r="158" spans="1:41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  <c r="W158" s="15"/>
      <c r="X158" s="3"/>
      <c r="Y158" s="14"/>
      <c r="Z158" s="8"/>
      <c r="AL158" s="10"/>
      <c r="AN158" s="16"/>
      <c r="AO158" s="16"/>
    </row>
    <row r="159" spans="1:41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  <c r="W159" s="15"/>
      <c r="X159" s="3"/>
      <c r="Y159" s="14"/>
      <c r="Z159" s="8"/>
      <c r="AL159" s="10"/>
      <c r="AN159" s="16"/>
      <c r="AO159" s="16"/>
    </row>
    <row r="160" spans="1:41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  <c r="W160" s="15"/>
      <c r="X160" s="3"/>
      <c r="Y160" s="14"/>
      <c r="Z160" s="8"/>
      <c r="AL160" s="10"/>
      <c r="AN160" s="16"/>
      <c r="AO160" s="16"/>
    </row>
    <row r="161" spans="1:41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  <c r="W161" s="15"/>
      <c r="X161" s="3"/>
      <c r="Y161" s="14"/>
      <c r="Z161" s="8"/>
      <c r="AL161" s="10"/>
      <c r="AN161" s="16"/>
      <c r="AO161" s="16"/>
    </row>
    <row r="162" spans="1:41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  <c r="W162" s="15"/>
      <c r="X162" s="3"/>
      <c r="Y162" s="14"/>
      <c r="Z162" s="8"/>
      <c r="AL162" s="10"/>
      <c r="AN162" s="16"/>
      <c r="AO162" s="16"/>
    </row>
    <row r="163" spans="1:41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  <c r="W163" s="15"/>
      <c r="X163" s="3"/>
      <c r="Y163" s="14"/>
      <c r="Z163" s="8"/>
      <c r="AL163" s="10"/>
      <c r="AN163" s="16"/>
      <c r="AO163" s="16"/>
    </row>
    <row r="164" spans="1:41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  <c r="W164" s="15"/>
      <c r="X164" s="3"/>
      <c r="Y164" s="14"/>
      <c r="Z164" s="8"/>
      <c r="AL164" s="10"/>
      <c r="AN164" s="16"/>
      <c r="AO164" s="16"/>
    </row>
    <row r="165" spans="1:41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  <c r="W165" s="15"/>
      <c r="X165" s="3"/>
      <c r="Y165" s="14"/>
      <c r="Z165" s="8"/>
      <c r="AL165" s="10"/>
      <c r="AN165" s="16"/>
      <c r="AO165" s="16"/>
    </row>
    <row r="166" spans="1:41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  <c r="W166" s="15"/>
      <c r="X166" s="3"/>
      <c r="Y166" s="14"/>
      <c r="Z166" s="8"/>
      <c r="AL166" s="10"/>
      <c r="AN166" s="16"/>
      <c r="AO166" s="16"/>
    </row>
    <row r="167" spans="1:41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  <c r="W167" s="15"/>
      <c r="X167" s="3"/>
      <c r="Y167" s="14"/>
      <c r="Z167" s="8"/>
      <c r="AL167" s="10"/>
      <c r="AN167" s="16"/>
      <c r="AO167" s="16"/>
    </row>
    <row r="168" spans="1:41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  <c r="W168" s="15"/>
      <c r="X168" s="3"/>
      <c r="Y168" s="14"/>
      <c r="Z168" s="8"/>
      <c r="AL168" s="10"/>
      <c r="AN168" s="16"/>
      <c r="AO168" s="16"/>
    </row>
    <row r="169" spans="1:41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  <c r="W169" s="15"/>
      <c r="X169" s="3"/>
      <c r="Y169" s="14"/>
      <c r="Z169" s="8"/>
      <c r="AL169" s="10"/>
      <c r="AN169" s="16"/>
      <c r="AO169" s="16"/>
    </row>
    <row r="170" spans="1:41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  <c r="W170" s="15"/>
      <c r="X170" s="3"/>
      <c r="Y170" s="14"/>
      <c r="Z170" s="8"/>
      <c r="AL170" s="10"/>
      <c r="AN170" s="16"/>
      <c r="AO170" s="16"/>
    </row>
    <row r="171" spans="1:41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  <c r="W171" s="15"/>
      <c r="X171" s="3"/>
      <c r="Y171" s="14"/>
      <c r="Z171" s="8"/>
      <c r="AL171" s="10"/>
      <c r="AN171" s="16"/>
      <c r="AO171" s="16"/>
    </row>
    <row r="172" spans="1:41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  <c r="W172" s="15"/>
      <c r="X172" s="3"/>
      <c r="Y172" s="14"/>
      <c r="Z172" s="8"/>
      <c r="AL172" s="10"/>
      <c r="AN172" s="16"/>
      <c r="AO172" s="16"/>
    </row>
    <row r="173" spans="1:41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  <c r="W173" s="15"/>
      <c r="X173" s="3"/>
      <c r="Y173" s="14"/>
      <c r="Z173" s="8"/>
      <c r="AL173" s="10"/>
      <c r="AN173" s="16"/>
      <c r="AO173" s="16"/>
    </row>
    <row r="174" spans="1:41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  <c r="W174" s="15"/>
      <c r="X174" s="3"/>
      <c r="Y174" s="14"/>
      <c r="Z174" s="8"/>
      <c r="AL174" s="10"/>
      <c r="AN174" s="16"/>
      <c r="AO174" s="16"/>
    </row>
    <row r="175" spans="1:41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  <c r="W175" s="15"/>
      <c r="X175" s="3"/>
      <c r="Y175" s="14"/>
      <c r="Z175" s="8"/>
      <c r="AL175" s="10"/>
      <c r="AN175" s="16"/>
      <c r="AO175" s="16"/>
    </row>
    <row r="176" spans="1:41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  <c r="W176" s="15"/>
      <c r="X176" s="3"/>
      <c r="Y176" s="14"/>
      <c r="Z176" s="8"/>
      <c r="AL176" s="10"/>
      <c r="AN176" s="16"/>
      <c r="AO176" s="16"/>
    </row>
    <row r="177" spans="1:41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  <c r="W177" s="15"/>
      <c r="X177" s="3"/>
      <c r="Y177" s="14"/>
      <c r="Z177" s="8"/>
      <c r="AL177" s="10"/>
      <c r="AN177" s="16"/>
      <c r="AO177" s="16"/>
    </row>
    <row r="178" spans="1:41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  <c r="W178" s="15"/>
      <c r="X178" s="3"/>
      <c r="Y178" s="14"/>
      <c r="Z178" s="8"/>
      <c r="AL178" s="10"/>
      <c r="AN178" s="16"/>
      <c r="AO178" s="16"/>
    </row>
    <row r="179" spans="1:41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  <c r="W179" s="15"/>
      <c r="X179" s="3"/>
      <c r="Y179" s="14"/>
      <c r="Z179" s="8"/>
      <c r="AL179" s="10"/>
      <c r="AN179" s="16"/>
      <c r="AO179" s="16"/>
    </row>
    <row r="180" spans="1:41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  <c r="W180" s="15"/>
      <c r="X180" s="3"/>
      <c r="Y180" s="14"/>
      <c r="Z180" s="8"/>
      <c r="AL180" s="10"/>
      <c r="AN180" s="16"/>
      <c r="AO180" s="16"/>
    </row>
    <row r="181" spans="1:41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  <c r="W181" s="15"/>
      <c r="X181" s="3"/>
      <c r="Y181" s="14"/>
      <c r="Z181" s="8"/>
      <c r="AL181" s="10"/>
      <c r="AN181" s="16"/>
      <c r="AO181" s="16"/>
    </row>
    <row r="182" spans="1:41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  <c r="W182" s="15"/>
      <c r="X182" s="3"/>
      <c r="Y182" s="14"/>
      <c r="Z182" s="8"/>
      <c r="AL182" s="10"/>
      <c r="AN182" s="16"/>
      <c r="AO182" s="16"/>
    </row>
    <row r="183" spans="1:41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  <c r="W183" s="15"/>
      <c r="X183" s="3"/>
      <c r="Y183" s="14"/>
      <c r="Z183" s="8"/>
      <c r="AL183" s="10"/>
      <c r="AN183" s="16"/>
      <c r="AO183" s="16"/>
    </row>
    <row r="184" spans="1:41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  <c r="W184" s="15"/>
      <c r="X184" s="3"/>
      <c r="Y184" s="14"/>
      <c r="Z184" s="8"/>
      <c r="AL184" s="10"/>
      <c r="AN184" s="16"/>
      <c r="AO184" s="16"/>
    </row>
    <row r="185" spans="1:41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  <c r="W185" s="15"/>
      <c r="X185" s="3"/>
      <c r="Y185" s="14"/>
      <c r="Z185" s="8"/>
      <c r="AL185" s="10"/>
      <c r="AN185" s="16"/>
      <c r="AO185" s="16"/>
    </row>
    <row r="186" spans="1:41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  <c r="W186" s="15"/>
      <c r="X186" s="3"/>
      <c r="Y186" s="14"/>
      <c r="Z186" s="8"/>
      <c r="AL186" s="10"/>
      <c r="AN186" s="16"/>
      <c r="AO186" s="16"/>
    </row>
    <row r="187" spans="1:41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  <c r="W187" s="15"/>
      <c r="X187" s="3"/>
      <c r="Y187" s="14"/>
      <c r="Z187" s="8"/>
      <c r="AL187" s="10"/>
      <c r="AN187" s="16"/>
      <c r="AO187" s="16"/>
    </row>
    <row r="188" spans="1:41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  <c r="W188" s="15"/>
      <c r="X188" s="3"/>
      <c r="Y188" s="14"/>
      <c r="Z188" s="8"/>
      <c r="AL188" s="10"/>
      <c r="AN188" s="16"/>
      <c r="AO188" s="16"/>
    </row>
    <row r="189" spans="1:41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  <c r="W189" s="15"/>
      <c r="X189" s="3"/>
      <c r="Y189" s="14"/>
      <c r="Z189" s="8"/>
      <c r="AL189" s="10"/>
      <c r="AN189" s="16"/>
      <c r="AO189" s="16"/>
    </row>
    <row r="190" spans="1:41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  <c r="W190" s="15"/>
      <c r="X190" s="3"/>
      <c r="Y190" s="14"/>
      <c r="Z190" s="8"/>
      <c r="AL190" s="10"/>
      <c r="AN190" s="16"/>
      <c r="AO190" s="16"/>
    </row>
    <row r="191" spans="1:41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  <c r="W191" s="15"/>
      <c r="X191" s="3"/>
      <c r="Y191" s="14"/>
      <c r="Z191" s="8"/>
      <c r="AL191" s="10"/>
      <c r="AN191" s="16"/>
      <c r="AO191" s="16"/>
    </row>
    <row r="192" spans="1:41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  <c r="W192" s="15"/>
      <c r="X192" s="3"/>
      <c r="Y192" s="14"/>
      <c r="Z192" s="8"/>
      <c r="AL192" s="10"/>
      <c r="AN192" s="16"/>
      <c r="AO192" s="16"/>
    </row>
    <row r="193" spans="1:41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  <c r="W193" s="15"/>
      <c r="X193" s="3"/>
      <c r="Y193" s="14"/>
      <c r="Z193" s="8"/>
      <c r="AL193" s="10"/>
      <c r="AN193" s="16"/>
      <c r="AO193" s="16"/>
    </row>
    <row r="194" spans="1:41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  <c r="W194" s="15"/>
      <c r="X194" s="3"/>
      <c r="Y194" s="14"/>
      <c r="Z194" s="8"/>
      <c r="AL194" s="10"/>
      <c r="AN194" s="16"/>
      <c r="AO194" s="16"/>
    </row>
    <row r="195" spans="1:41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  <c r="W195" s="15"/>
      <c r="X195" s="3"/>
      <c r="Y195" s="14"/>
      <c r="Z195" s="8"/>
      <c r="AL195" s="10"/>
      <c r="AN195" s="16"/>
      <c r="AO195" s="16"/>
    </row>
    <row r="196" spans="1:41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  <c r="W196" s="15"/>
      <c r="X196" s="3"/>
      <c r="Y196" s="14"/>
      <c r="Z196" s="8"/>
      <c r="AL196" s="10"/>
      <c r="AN196" s="16"/>
      <c r="AO196" s="16"/>
    </row>
    <row r="197" spans="1:41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  <c r="W197" s="15"/>
      <c r="X197" s="3"/>
      <c r="Y197" s="14"/>
      <c r="Z197" s="8"/>
      <c r="AL197" s="10"/>
      <c r="AN197" s="16"/>
      <c r="AO197" s="16"/>
    </row>
    <row r="198" spans="1:41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  <c r="W198" s="15"/>
      <c r="X198" s="3"/>
      <c r="Y198" s="14"/>
      <c r="Z198" s="8"/>
      <c r="AL198" s="10"/>
      <c r="AN198" s="16"/>
      <c r="AO198" s="16"/>
    </row>
    <row r="199" spans="1:41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  <c r="W199" s="15"/>
      <c r="X199" s="3"/>
      <c r="Y199" s="14"/>
      <c r="Z199" s="8"/>
      <c r="AL199" s="10"/>
      <c r="AN199" s="16"/>
      <c r="AO199" s="16"/>
    </row>
    <row r="200" spans="1:41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  <c r="W200" s="15"/>
      <c r="X200" s="3"/>
      <c r="Y200" s="14"/>
      <c r="Z200" s="8"/>
      <c r="AL200" s="10"/>
      <c r="AN200" s="16"/>
      <c r="AO200" s="16"/>
    </row>
    <row r="201" spans="1:41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  <c r="W201" s="15"/>
      <c r="X201" s="3"/>
      <c r="Y201" s="14"/>
      <c r="Z201" s="8"/>
      <c r="AL201" s="10"/>
      <c r="AN201" s="16"/>
      <c r="AO201" s="16"/>
    </row>
    <row r="202" spans="1:41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  <c r="W202" s="15"/>
      <c r="X202" s="3"/>
      <c r="Y202" s="14"/>
      <c r="Z202" s="8"/>
      <c r="AL202" s="10"/>
      <c r="AN202" s="16"/>
      <c r="AO202" s="16"/>
    </row>
    <row r="203" spans="1:41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  <c r="W203" s="15"/>
      <c r="X203" s="3"/>
      <c r="Y203" s="14"/>
      <c r="Z203" s="8"/>
      <c r="AL203" s="10"/>
      <c r="AN203" s="16"/>
      <c r="AO203" s="16"/>
    </row>
    <row r="204" spans="1:41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  <c r="W204" s="15"/>
      <c r="X204" s="3"/>
      <c r="Y204" s="14"/>
      <c r="Z204" s="8"/>
      <c r="AL204" s="10"/>
      <c r="AN204" s="16"/>
      <c r="AO204" s="16"/>
    </row>
    <row r="205" spans="1:41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  <c r="W205" s="15"/>
      <c r="X205" s="3"/>
      <c r="Y205" s="14"/>
      <c r="Z205" s="8"/>
      <c r="AL205" s="10"/>
      <c r="AN205" s="16"/>
      <c r="AO205" s="16"/>
    </row>
    <row r="206" spans="1:41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  <c r="W206" s="15"/>
      <c r="X206" s="3"/>
      <c r="Y206" s="14"/>
      <c r="Z206" s="8"/>
      <c r="AL206" s="10"/>
      <c r="AN206" s="16"/>
      <c r="AO206" s="16"/>
    </row>
    <row r="207" spans="1:41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  <c r="W207" s="15"/>
      <c r="X207" s="3"/>
      <c r="Y207" s="14"/>
      <c r="Z207" s="8"/>
      <c r="AL207" s="10"/>
      <c r="AN207" s="16"/>
      <c r="AO207" s="16"/>
    </row>
    <row r="208" spans="1:41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  <c r="W208" s="15"/>
      <c r="X208" s="3"/>
      <c r="Y208" s="14"/>
      <c r="Z208" s="8"/>
      <c r="AL208" s="10"/>
      <c r="AN208" s="16"/>
      <c r="AO208" s="16"/>
    </row>
    <row r="209" spans="1:41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  <c r="W209" s="15"/>
      <c r="X209" s="3"/>
      <c r="Y209" s="14"/>
      <c r="Z209" s="8"/>
      <c r="AL209" s="10"/>
      <c r="AN209" s="16"/>
      <c r="AO209" s="16"/>
    </row>
    <row r="210" spans="1:41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  <c r="W210" s="15"/>
      <c r="X210" s="3"/>
      <c r="Y210" s="14"/>
      <c r="Z210" s="8"/>
      <c r="AL210" s="10"/>
      <c r="AN210" s="16"/>
      <c r="AO210" s="16"/>
    </row>
    <row r="211" spans="1:41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  <c r="W211" s="15"/>
      <c r="X211" s="3"/>
      <c r="Y211" s="14"/>
      <c r="Z211" s="8"/>
      <c r="AL211" s="10"/>
      <c r="AN211" s="16"/>
      <c r="AO211" s="16"/>
    </row>
    <row r="212" spans="1:41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  <c r="W212" s="15"/>
      <c r="X212" s="3"/>
      <c r="Y212" s="14"/>
      <c r="Z212" s="8"/>
      <c r="AL212" s="10"/>
      <c r="AN212" s="16"/>
      <c r="AO212" s="16"/>
    </row>
    <row r="213" spans="1:41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  <c r="W213" s="15"/>
      <c r="X213" s="3"/>
      <c r="Y213" s="14"/>
      <c r="Z213" s="8"/>
      <c r="AL213" s="10"/>
      <c r="AN213" s="16"/>
      <c r="AO213" s="16"/>
    </row>
    <row r="214" spans="1:41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  <c r="W214" s="15"/>
      <c r="X214" s="3"/>
      <c r="Y214" s="14"/>
      <c r="Z214" s="8"/>
      <c r="AL214" s="10"/>
      <c r="AN214" s="16"/>
      <c r="AO214" s="16"/>
    </row>
    <row r="215" spans="1:41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  <c r="W215" s="15"/>
      <c r="X215" s="3"/>
      <c r="Y215" s="14"/>
      <c r="Z215" s="8"/>
      <c r="AL215" s="10"/>
      <c r="AN215" s="16"/>
      <c r="AO215" s="16"/>
    </row>
    <row r="216" spans="1:41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  <c r="W216" s="15"/>
      <c r="X216" s="3"/>
      <c r="Y216" s="14"/>
      <c r="Z216" s="8"/>
      <c r="AL216" s="10"/>
      <c r="AN216" s="16"/>
      <c r="AO216" s="16"/>
    </row>
    <row r="217" spans="1:41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  <c r="W217" s="15"/>
      <c r="X217" s="3"/>
      <c r="Y217" s="14"/>
      <c r="Z217" s="8"/>
      <c r="AL217" s="10"/>
      <c r="AN217" s="16"/>
      <c r="AO217" s="16"/>
    </row>
    <row r="218" spans="1:41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  <c r="W218" s="15"/>
      <c r="X218" s="3"/>
      <c r="Y218" s="14"/>
      <c r="Z218" s="8"/>
      <c r="AL218" s="10"/>
      <c r="AN218" s="16"/>
      <c r="AO218" s="16"/>
    </row>
    <row r="219" spans="1:41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  <c r="W219" s="15"/>
      <c r="X219" s="3"/>
      <c r="Y219" s="14"/>
      <c r="Z219" s="8"/>
      <c r="AL219" s="10"/>
      <c r="AN219" s="16"/>
      <c r="AO219" s="16"/>
    </row>
    <row r="220" spans="1:41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  <c r="W220" s="15"/>
      <c r="X220" s="3"/>
      <c r="Y220" s="14"/>
      <c r="Z220" s="8"/>
      <c r="AL220" s="10"/>
      <c r="AN220" s="16"/>
      <c r="AO220" s="16"/>
    </row>
    <row r="221" spans="1:41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  <c r="W221" s="15"/>
      <c r="X221" s="3"/>
      <c r="Y221" s="14"/>
      <c r="Z221" s="8"/>
      <c r="AL221" s="10"/>
      <c r="AN221" s="16"/>
      <c r="AO221" s="16"/>
    </row>
    <row r="222" spans="1:41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  <c r="W222" s="15"/>
      <c r="X222" s="3"/>
      <c r="Y222" s="14"/>
      <c r="Z222" s="8"/>
      <c r="AL222" s="10"/>
      <c r="AN222" s="16"/>
      <c r="AO222" s="16"/>
    </row>
    <row r="223" spans="1:41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  <c r="W223" s="15"/>
      <c r="X223" s="3"/>
      <c r="Y223" s="14"/>
      <c r="Z223" s="8"/>
      <c r="AL223" s="10"/>
      <c r="AN223" s="16"/>
      <c r="AO223" s="16"/>
    </row>
    <row r="224" spans="1:41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  <c r="W224" s="15"/>
      <c r="X224" s="3"/>
      <c r="Y224" s="14"/>
      <c r="Z224" s="8"/>
      <c r="AL224" s="10"/>
      <c r="AN224" s="16"/>
      <c r="AO224" s="16"/>
    </row>
    <row r="225" spans="1:41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  <c r="W225" s="15"/>
      <c r="X225" s="3"/>
      <c r="Y225" s="14"/>
      <c r="Z225" s="8"/>
      <c r="AL225" s="10"/>
      <c r="AN225" s="16"/>
      <c r="AO225" s="16"/>
    </row>
    <row r="226" spans="1:41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  <c r="W226" s="15"/>
      <c r="X226" s="3"/>
      <c r="Y226" s="14"/>
      <c r="Z226" s="8"/>
      <c r="AL226" s="10"/>
      <c r="AN226" s="16"/>
      <c r="AO226" s="16"/>
    </row>
    <row r="227" spans="1:41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  <c r="W227" s="15"/>
      <c r="X227" s="3"/>
      <c r="Y227" s="14"/>
      <c r="Z227" s="8"/>
      <c r="AL227" s="10"/>
      <c r="AN227" s="16"/>
      <c r="AO227" s="16"/>
    </row>
    <row r="228" spans="1:41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  <c r="W228" s="15"/>
      <c r="X228" s="3"/>
      <c r="Y228" s="14"/>
      <c r="Z228" s="8"/>
      <c r="AL228" s="10"/>
      <c r="AN228" s="16"/>
      <c r="AO228" s="16"/>
    </row>
    <row r="229" spans="1:41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  <c r="W229" s="15"/>
      <c r="X229" s="3"/>
      <c r="Y229" s="14"/>
      <c r="Z229" s="8"/>
      <c r="AL229" s="10"/>
      <c r="AN229" s="16"/>
      <c r="AO229" s="16"/>
    </row>
    <row r="230" spans="1:41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  <c r="W230" s="15"/>
      <c r="X230" s="3"/>
      <c r="Y230" s="14"/>
      <c r="Z230" s="8"/>
      <c r="AL230" s="10"/>
      <c r="AN230" s="16"/>
      <c r="AO230" s="16"/>
    </row>
    <row r="231" spans="1:41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  <c r="W231" s="15"/>
      <c r="X231" s="3"/>
      <c r="Y231" s="14"/>
      <c r="Z231" s="8"/>
      <c r="AL231" s="10"/>
      <c r="AN231" s="16"/>
      <c r="AO231" s="16"/>
    </row>
    <row r="232" spans="1:41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  <c r="W232" s="15"/>
      <c r="X232" s="3"/>
      <c r="Y232" s="14"/>
      <c r="Z232" s="8"/>
      <c r="AL232" s="10"/>
      <c r="AN232" s="16"/>
      <c r="AO232" s="16"/>
    </row>
    <row r="233" spans="1:41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  <c r="W233" s="15"/>
      <c r="X233" s="3"/>
      <c r="Y233" s="14"/>
      <c r="Z233" s="8"/>
      <c r="AL233" s="10"/>
      <c r="AN233" s="16"/>
      <c r="AO233" s="16"/>
    </row>
    <row r="234" spans="1:41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  <c r="W234" s="15"/>
      <c r="X234" s="3"/>
      <c r="Y234" s="14"/>
      <c r="Z234" s="8"/>
      <c r="AL234" s="10"/>
      <c r="AN234" s="16"/>
      <c r="AO234" s="16"/>
    </row>
    <row r="235" spans="1:41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  <c r="W235" s="15"/>
      <c r="X235" s="3"/>
      <c r="Y235" s="14"/>
      <c r="Z235" s="8"/>
      <c r="AL235" s="10"/>
      <c r="AN235" s="16"/>
      <c r="AO235" s="16"/>
    </row>
    <row r="236" spans="1:41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  <c r="W236" s="15"/>
      <c r="X236" s="3"/>
      <c r="Y236" s="14"/>
      <c r="Z236" s="8"/>
      <c r="AL236" s="10"/>
      <c r="AN236" s="16"/>
      <c r="AO236" s="16"/>
    </row>
    <row r="237" spans="1:41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  <c r="W237" s="15"/>
      <c r="X237" s="3"/>
      <c r="Y237" s="14"/>
      <c r="Z237" s="8"/>
      <c r="AL237" s="10"/>
      <c r="AN237" s="16"/>
      <c r="AO237" s="16"/>
    </row>
    <row r="238" spans="1:41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  <c r="W238" s="15"/>
      <c r="X238" s="3"/>
      <c r="Y238" s="14"/>
      <c r="Z238" s="8"/>
      <c r="AL238" s="10"/>
      <c r="AN238" s="16"/>
      <c r="AO238" s="16"/>
    </row>
    <row r="239" spans="1:41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  <c r="W239" s="15"/>
      <c r="X239" s="3"/>
      <c r="Y239" s="14"/>
      <c r="Z239" s="8"/>
      <c r="AL239" s="10"/>
      <c r="AN239" s="16"/>
      <c r="AO239" s="16"/>
    </row>
    <row r="240" spans="1:41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  <c r="W240" s="15"/>
      <c r="X240" s="3"/>
      <c r="Y240" s="14"/>
      <c r="Z240" s="8"/>
      <c r="AL240" s="10"/>
      <c r="AN240" s="16"/>
      <c r="AO240" s="16"/>
    </row>
    <row r="241" spans="1:41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  <c r="W241" s="15"/>
      <c r="X241" s="3"/>
      <c r="Y241" s="14"/>
      <c r="Z241" s="8"/>
      <c r="AL241" s="10"/>
      <c r="AN241" s="16"/>
      <c r="AO241" s="16"/>
    </row>
    <row r="242" spans="1:41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  <c r="W242" s="15"/>
      <c r="X242" s="3"/>
      <c r="Y242" s="14"/>
      <c r="Z242" s="8"/>
      <c r="AL242" s="10"/>
      <c r="AN242" s="16"/>
      <c r="AO242" s="16"/>
    </row>
    <row r="243" spans="1:41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  <c r="W243" s="15"/>
      <c r="X243" s="3"/>
      <c r="Y243" s="14"/>
      <c r="Z243" s="8"/>
      <c r="AL243" s="10"/>
      <c r="AN243" s="16"/>
      <c r="AO243" s="16"/>
    </row>
    <row r="244" spans="1:41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  <c r="W244" s="15"/>
      <c r="X244" s="3"/>
      <c r="Y244" s="14"/>
      <c r="Z244" s="8"/>
      <c r="AL244" s="10"/>
      <c r="AN244" s="16"/>
      <c r="AO244" s="16"/>
    </row>
    <row r="245" spans="1:41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  <c r="W245" s="15"/>
      <c r="X245" s="3"/>
      <c r="Y245" s="14"/>
      <c r="Z245" s="8"/>
      <c r="AL245" s="10"/>
      <c r="AN245" s="16"/>
      <c r="AO245" s="16"/>
    </row>
    <row r="246" spans="1:41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  <c r="W246" s="15"/>
      <c r="X246" s="3"/>
      <c r="Y246" s="14"/>
      <c r="Z246" s="8"/>
      <c r="AL246" s="10"/>
      <c r="AN246" s="16"/>
      <c r="AO246" s="16"/>
    </row>
    <row r="247" spans="1:41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  <c r="W247" s="15"/>
      <c r="X247" s="3"/>
      <c r="Y247" s="14"/>
      <c r="Z247" s="8"/>
      <c r="AL247" s="10"/>
      <c r="AN247" s="16"/>
      <c r="AO247" s="16"/>
    </row>
    <row r="248" spans="1:41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  <c r="W248" s="15"/>
      <c r="X248" s="3"/>
      <c r="Y248" s="14"/>
      <c r="Z248" s="8"/>
      <c r="AL248" s="10"/>
      <c r="AN248" s="16"/>
      <c r="AO248" s="16"/>
    </row>
    <row r="249" spans="1:41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  <c r="W249" s="15"/>
      <c r="X249" s="3"/>
      <c r="Y249" s="14"/>
      <c r="Z249" s="8"/>
      <c r="AL249" s="10"/>
      <c r="AN249" s="16"/>
      <c r="AO249" s="16"/>
    </row>
    <row r="250" spans="1:41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  <c r="W250" s="15"/>
      <c r="X250" s="3"/>
      <c r="Y250" s="14"/>
      <c r="Z250" s="8"/>
      <c r="AL250" s="10"/>
      <c r="AN250" s="16"/>
      <c r="AO250" s="16"/>
    </row>
    <row r="251" spans="1:41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  <c r="W251" s="15"/>
      <c r="X251" s="3"/>
      <c r="Y251" s="14"/>
      <c r="Z251" s="8"/>
      <c r="AL251" s="10"/>
      <c r="AN251" s="16"/>
      <c r="AO251" s="16"/>
    </row>
    <row r="252" spans="1:41" x14ac:dyDescent="0.25">
      <c r="B252" s="15"/>
      <c r="C252" s="3"/>
      <c r="D252" s="14"/>
      <c r="E252" s="8"/>
      <c r="Q252" s="10"/>
      <c r="S252" s="16"/>
      <c r="T252" s="16"/>
      <c r="W252" s="15"/>
      <c r="X252" s="3"/>
      <c r="Y252" s="14"/>
      <c r="Z252" s="8"/>
      <c r="AL252" s="10"/>
      <c r="AN252" s="16"/>
      <c r="AO252" s="16"/>
    </row>
    <row r="253" spans="1:41" x14ac:dyDescent="0.25">
      <c r="B253" s="15"/>
      <c r="C253" s="3"/>
      <c r="D253" s="14"/>
      <c r="E253" s="8"/>
      <c r="Q253" s="10"/>
      <c r="S253" s="16"/>
      <c r="T253" s="16"/>
      <c r="W253" s="15"/>
      <c r="X253" s="3"/>
      <c r="Y253" s="14"/>
      <c r="Z253" s="8"/>
      <c r="AL253" s="10"/>
      <c r="AN253" s="16"/>
      <c r="AO253" s="16"/>
    </row>
    <row r="254" spans="1:41" x14ac:dyDescent="0.25">
      <c r="B254" s="15"/>
      <c r="C254" s="3"/>
      <c r="D254" s="14"/>
      <c r="E254" s="8"/>
      <c r="Q254" s="10"/>
      <c r="S254" s="16"/>
      <c r="T254" s="16"/>
      <c r="W254" s="15"/>
      <c r="X254" s="3"/>
      <c r="Y254" s="14"/>
      <c r="Z254" s="8"/>
      <c r="AL254" s="10"/>
      <c r="AN254" s="16"/>
      <c r="AO254" s="16"/>
    </row>
    <row r="255" spans="1:41" x14ac:dyDescent="0.25">
      <c r="B255" s="15"/>
      <c r="C255" s="3"/>
      <c r="D255" s="14"/>
      <c r="E255" s="8"/>
      <c r="Q255" s="10"/>
      <c r="S255" s="16"/>
      <c r="T255" s="16"/>
      <c r="W255" s="15"/>
      <c r="X255" s="3"/>
      <c r="Y255" s="14"/>
      <c r="Z255" s="8"/>
      <c r="AL255" s="10"/>
      <c r="AN255" s="16"/>
      <c r="AO255" s="16"/>
    </row>
    <row r="256" spans="1:41" x14ac:dyDescent="0.25">
      <c r="B256" s="15"/>
      <c r="C256" s="3"/>
      <c r="D256" s="14"/>
      <c r="E256" s="8"/>
      <c r="Q256" s="10"/>
      <c r="S256" s="16"/>
      <c r="T256" s="16"/>
      <c r="W256" s="15"/>
      <c r="X256" s="3"/>
      <c r="Y256" s="14"/>
      <c r="Z256" s="8"/>
      <c r="AL256" s="10"/>
      <c r="AN256" s="16"/>
      <c r="AO256" s="16"/>
    </row>
    <row r="257" spans="2:41" x14ac:dyDescent="0.25">
      <c r="B257" s="15"/>
      <c r="C257" s="3"/>
      <c r="D257" s="14"/>
      <c r="E257" s="8"/>
      <c r="Q257" s="10"/>
      <c r="S257" s="16"/>
      <c r="T257" s="16"/>
      <c r="W257" s="15"/>
      <c r="X257" s="3"/>
      <c r="Y257" s="14"/>
      <c r="Z257" s="8"/>
      <c r="AL257" s="10"/>
      <c r="AN257" s="16"/>
      <c r="AO257" s="16"/>
    </row>
    <row r="258" spans="2:41" x14ac:dyDescent="0.25">
      <c r="B258" s="15"/>
      <c r="C258" s="3"/>
      <c r="D258" s="14"/>
      <c r="E258" s="8"/>
      <c r="Q258" s="10"/>
      <c r="S258" s="16"/>
      <c r="T258" s="16"/>
      <c r="W258" s="15"/>
      <c r="X258" s="3"/>
      <c r="Y258" s="14"/>
      <c r="Z258" s="8"/>
      <c r="AL258" s="10"/>
      <c r="AN258" s="16"/>
      <c r="AO258" s="16"/>
    </row>
    <row r="259" spans="2:41" x14ac:dyDescent="0.25">
      <c r="B259" s="15"/>
      <c r="C259" s="3"/>
      <c r="D259" s="14"/>
      <c r="E259" s="8"/>
      <c r="Q259" s="10"/>
      <c r="S259" s="16"/>
      <c r="T259" s="16"/>
      <c r="W259" s="15"/>
      <c r="X259" s="3"/>
      <c r="Y259" s="14"/>
      <c r="Z259" s="8"/>
      <c r="AL259" s="10"/>
      <c r="AN259" s="16"/>
      <c r="AO259" s="16"/>
    </row>
    <row r="260" spans="2:41" x14ac:dyDescent="0.25">
      <c r="B260" s="15"/>
      <c r="C260" s="3"/>
      <c r="D260" s="14"/>
      <c r="E260" s="8"/>
      <c r="Q260" s="10"/>
      <c r="S260" s="16"/>
      <c r="T260" s="16"/>
      <c r="W260" s="15"/>
      <c r="X260" s="3"/>
      <c r="Y260" s="14"/>
      <c r="Z260" s="8"/>
      <c r="AL260" s="10"/>
      <c r="AN260" s="16"/>
      <c r="AO260" s="16"/>
    </row>
    <row r="261" spans="2:41" x14ac:dyDescent="0.25">
      <c r="B261" s="15"/>
      <c r="C261" s="3"/>
      <c r="D261" s="14"/>
      <c r="E261" s="8"/>
      <c r="Q261" s="10"/>
      <c r="S261" s="16"/>
      <c r="T261" s="16"/>
      <c r="W261" s="15"/>
      <c r="X261" s="3"/>
      <c r="Y261" s="14"/>
      <c r="Z261" s="8"/>
      <c r="AL261" s="10"/>
      <c r="AN261" s="16"/>
      <c r="AO261" s="16"/>
    </row>
    <row r="262" spans="2:41" x14ac:dyDescent="0.25">
      <c r="B262" s="15"/>
      <c r="C262" s="3"/>
      <c r="D262" s="14"/>
      <c r="E262" s="8"/>
      <c r="Q262" s="10"/>
      <c r="S262" s="16"/>
      <c r="T262" s="16"/>
      <c r="W262" s="15"/>
      <c r="X262" s="3"/>
      <c r="Y262" s="14"/>
      <c r="Z262" s="8"/>
      <c r="AL262" s="10"/>
      <c r="AN262" s="16"/>
      <c r="AO262" s="16"/>
    </row>
    <row r="263" spans="2:41" x14ac:dyDescent="0.25">
      <c r="B263" s="15"/>
      <c r="C263" s="3"/>
      <c r="D263" s="14"/>
      <c r="E263" s="8"/>
      <c r="Q263" s="10"/>
      <c r="S263" s="16"/>
      <c r="T263" s="16"/>
      <c r="W263" s="15"/>
      <c r="X263" s="3"/>
      <c r="Y263" s="14"/>
      <c r="Z263" s="8"/>
      <c r="AL263" s="10"/>
      <c r="AN263" s="16"/>
      <c r="AO263" s="16"/>
    </row>
    <row r="264" spans="2:41" x14ac:dyDescent="0.25">
      <c r="B264" s="15"/>
      <c r="C264" s="3"/>
      <c r="D264" s="14"/>
      <c r="E264" s="8"/>
      <c r="Q264" s="10"/>
      <c r="S264" s="16"/>
      <c r="T264" s="16"/>
      <c r="W264" s="15"/>
      <c r="X264" s="3"/>
      <c r="Y264" s="14"/>
      <c r="Z264" s="8"/>
      <c r="AL264" s="10"/>
      <c r="AN264" s="16"/>
      <c r="AO264" s="16"/>
    </row>
    <row r="265" spans="2:41" x14ac:dyDescent="0.25">
      <c r="B265" s="15"/>
      <c r="C265" s="3"/>
      <c r="D265" s="14"/>
      <c r="E265" s="8"/>
      <c r="Q265" s="10"/>
      <c r="S265" s="16"/>
      <c r="T265" s="16"/>
      <c r="W265" s="15"/>
      <c r="X265" s="3"/>
      <c r="Y265" s="14"/>
      <c r="Z265" s="8"/>
      <c r="AL265" s="10"/>
      <c r="AN265" s="16"/>
      <c r="AO265" s="16"/>
    </row>
    <row r="266" spans="2:41" x14ac:dyDescent="0.25">
      <c r="B266" s="15"/>
      <c r="C266" s="3"/>
      <c r="D266" s="14"/>
      <c r="E266" s="8"/>
      <c r="Q266" s="10"/>
      <c r="S266" s="16"/>
      <c r="T266" s="16"/>
      <c r="W266" s="15"/>
      <c r="X266" s="3"/>
      <c r="Y266" s="14"/>
      <c r="Z266" s="8"/>
      <c r="AL266" s="10"/>
      <c r="AN266" s="16"/>
      <c r="AO266" s="16"/>
    </row>
    <row r="267" spans="2:41" x14ac:dyDescent="0.25">
      <c r="B267" s="15"/>
      <c r="C267" s="3"/>
      <c r="D267" s="14"/>
      <c r="E267" s="8"/>
      <c r="Q267" s="10"/>
      <c r="S267" s="16"/>
      <c r="T267" s="16"/>
      <c r="W267" s="15"/>
      <c r="X267" s="3"/>
      <c r="Y267" s="14"/>
      <c r="Z267" s="8"/>
      <c r="AL267" s="10"/>
      <c r="AN267" s="16"/>
      <c r="AO267" s="16"/>
    </row>
    <row r="268" spans="2:41" x14ac:dyDescent="0.25">
      <c r="B268" s="15"/>
      <c r="C268" s="3"/>
      <c r="D268" s="14"/>
      <c r="E268" s="8"/>
      <c r="Q268" s="10"/>
      <c r="S268" s="16"/>
      <c r="T268" s="16"/>
      <c r="W268" s="15"/>
      <c r="X268" s="3"/>
      <c r="Y268" s="14"/>
      <c r="Z268" s="8"/>
      <c r="AL268" s="10"/>
      <c r="AN268" s="16"/>
      <c r="AO268" s="16"/>
    </row>
    <row r="269" spans="2:41" x14ac:dyDescent="0.25">
      <c r="B269" s="15"/>
      <c r="C269" s="3"/>
      <c r="D269" s="14"/>
      <c r="E269" s="8"/>
      <c r="Q269" s="10"/>
      <c r="S269" s="16"/>
      <c r="T269" s="16"/>
      <c r="W269" s="15"/>
      <c r="X269" s="3"/>
      <c r="Y269" s="14"/>
      <c r="Z269" s="8"/>
      <c r="AL269" s="10"/>
      <c r="AN269" s="16"/>
      <c r="AO269" s="16"/>
    </row>
    <row r="270" spans="2:41" x14ac:dyDescent="0.25">
      <c r="B270" s="15"/>
      <c r="C270" s="3"/>
      <c r="D270" s="14"/>
      <c r="E270" s="8"/>
      <c r="Q270" s="10"/>
      <c r="S270" s="16"/>
      <c r="T270" s="16"/>
      <c r="W270" s="15"/>
      <c r="X270" s="3"/>
      <c r="Y270" s="14"/>
      <c r="Z270" s="8"/>
      <c r="AL270" s="10"/>
      <c r="AN270" s="16"/>
      <c r="AO270" s="16"/>
    </row>
    <row r="271" spans="2:41" x14ac:dyDescent="0.25">
      <c r="B271" s="15"/>
      <c r="C271" s="3"/>
      <c r="D271" s="14"/>
      <c r="E271" s="8"/>
      <c r="Q271" s="10"/>
      <c r="S271" s="16"/>
      <c r="T271" s="16"/>
      <c r="W271" s="15"/>
      <c r="X271" s="3"/>
      <c r="Y271" s="14"/>
      <c r="Z271" s="8"/>
      <c r="AL271" s="10"/>
      <c r="AN271" s="16"/>
      <c r="AO271" s="16"/>
    </row>
    <row r="272" spans="2:41" x14ac:dyDescent="0.25">
      <c r="B272" s="15"/>
      <c r="C272" s="3"/>
      <c r="D272" s="14"/>
      <c r="E272" s="8"/>
      <c r="Q272" s="10"/>
      <c r="S272" s="16"/>
      <c r="T272" s="16"/>
      <c r="W272" s="15"/>
      <c r="X272" s="3"/>
      <c r="Y272" s="14"/>
      <c r="Z272" s="8"/>
      <c r="AL272" s="10"/>
      <c r="AN272" s="16"/>
      <c r="AO272" s="16"/>
    </row>
    <row r="273" spans="2:41" x14ac:dyDescent="0.25">
      <c r="B273" s="15"/>
      <c r="C273" s="3"/>
      <c r="D273" s="14"/>
      <c r="E273" s="8"/>
      <c r="Q273" s="10"/>
      <c r="S273" s="16"/>
      <c r="T273" s="16"/>
      <c r="W273" s="15"/>
      <c r="X273" s="3"/>
      <c r="Y273" s="14"/>
      <c r="Z273" s="8"/>
      <c r="AL273" s="10"/>
      <c r="AN273" s="16"/>
      <c r="AO273" s="16"/>
    </row>
    <row r="274" spans="2:41" x14ac:dyDescent="0.25">
      <c r="B274" s="15"/>
      <c r="C274" s="3"/>
      <c r="D274" s="14"/>
      <c r="E274" s="8"/>
      <c r="Q274" s="10"/>
      <c r="S274" s="16"/>
      <c r="T274" s="16"/>
      <c r="W274" s="15"/>
      <c r="X274" s="3"/>
      <c r="Y274" s="14"/>
      <c r="Z274" s="8"/>
      <c r="AL274" s="10"/>
      <c r="AN274" s="16"/>
      <c r="AO274" s="16"/>
    </row>
    <row r="275" spans="2:41" x14ac:dyDescent="0.25">
      <c r="B275" s="15"/>
      <c r="C275" s="3"/>
      <c r="D275" s="14"/>
      <c r="E275" s="8"/>
      <c r="Q275" s="10"/>
      <c r="S275" s="16"/>
      <c r="T275" s="16"/>
      <c r="W275" s="15"/>
      <c r="X275" s="3"/>
      <c r="Y275" s="14"/>
      <c r="Z275" s="8"/>
      <c r="AL275" s="10"/>
      <c r="AN275" s="16"/>
      <c r="AO275" s="16"/>
    </row>
    <row r="276" spans="2:41" x14ac:dyDescent="0.25">
      <c r="B276" s="15"/>
      <c r="C276" s="3"/>
      <c r="D276" s="14"/>
      <c r="E276" s="8"/>
      <c r="Q276" s="10"/>
      <c r="S276" s="16"/>
      <c r="T276" s="16"/>
      <c r="W276" s="15"/>
      <c r="X276" s="3"/>
      <c r="Y276" s="14"/>
      <c r="Z276" s="8"/>
      <c r="AL276" s="10"/>
      <c r="AN276" s="16"/>
      <c r="AO276" s="16"/>
    </row>
    <row r="277" spans="2:41" x14ac:dyDescent="0.25">
      <c r="B277" s="15"/>
      <c r="C277" s="3"/>
      <c r="D277" s="14"/>
      <c r="E277" s="8"/>
      <c r="Q277" s="10"/>
      <c r="S277" s="16"/>
      <c r="T277" s="16"/>
      <c r="W277" s="15"/>
      <c r="X277" s="3"/>
      <c r="Y277" s="14"/>
      <c r="Z277" s="8"/>
      <c r="AL277" s="10"/>
      <c r="AN277" s="16"/>
      <c r="AO277" s="16"/>
    </row>
    <row r="278" spans="2:41" x14ac:dyDescent="0.25">
      <c r="B278" s="15"/>
      <c r="C278" s="3"/>
      <c r="D278" s="14"/>
      <c r="E278" s="8"/>
      <c r="Q278" s="10"/>
      <c r="S278" s="16"/>
      <c r="T278" s="16"/>
      <c r="W278" s="15"/>
      <c r="X278" s="3"/>
      <c r="Y278" s="14"/>
      <c r="Z278" s="8"/>
      <c r="AL278" s="10"/>
      <c r="AN278" s="16"/>
      <c r="AO278" s="16"/>
    </row>
    <row r="279" spans="2:41" x14ac:dyDescent="0.25">
      <c r="B279" s="15"/>
      <c r="C279" s="3"/>
      <c r="D279" s="14"/>
      <c r="E279" s="8"/>
      <c r="Q279" s="10"/>
      <c r="S279" s="16"/>
      <c r="T279" s="16"/>
      <c r="W279" s="15"/>
      <c r="X279" s="3"/>
      <c r="Y279" s="14"/>
      <c r="Z279" s="8"/>
      <c r="AL279" s="10"/>
      <c r="AN279" s="16"/>
      <c r="AO279" s="16"/>
    </row>
    <row r="280" spans="2:41" x14ac:dyDescent="0.25">
      <c r="B280" s="15"/>
      <c r="C280" s="3"/>
      <c r="D280" s="14"/>
      <c r="E280" s="8"/>
      <c r="Q280" s="10"/>
      <c r="S280" s="16"/>
      <c r="T280" s="16"/>
      <c r="W280" s="15"/>
      <c r="X280" s="3"/>
      <c r="Y280" s="14"/>
      <c r="Z280" s="8"/>
      <c r="AL280" s="10"/>
      <c r="AN280" s="16"/>
      <c r="AO280" s="16"/>
    </row>
    <row r="281" spans="2:41" x14ac:dyDescent="0.25">
      <c r="B281" s="15"/>
      <c r="C281" s="3"/>
      <c r="D281" s="14"/>
      <c r="E281" s="8"/>
      <c r="Q281" s="10"/>
      <c r="S281" s="16"/>
      <c r="T281" s="16"/>
      <c r="W281" s="15"/>
      <c r="X281" s="3"/>
      <c r="Y281" s="14"/>
      <c r="Z281" s="8"/>
      <c r="AL281" s="10"/>
      <c r="AN281" s="16"/>
      <c r="AO281" s="16"/>
    </row>
    <row r="282" spans="2:41" x14ac:dyDescent="0.25">
      <c r="B282" s="15"/>
      <c r="C282" s="3"/>
      <c r="D282" s="14"/>
      <c r="E282" s="8"/>
      <c r="Q282" s="10"/>
      <c r="S282" s="16"/>
      <c r="T282" s="16"/>
      <c r="W282" s="15"/>
      <c r="X282" s="3"/>
      <c r="Y282" s="14"/>
      <c r="Z282" s="8"/>
      <c r="AL282" s="10"/>
      <c r="AN282" s="16"/>
      <c r="AO282" s="16"/>
    </row>
    <row r="283" spans="2:41" x14ac:dyDescent="0.25">
      <c r="B283" s="15"/>
      <c r="C283" s="3"/>
      <c r="D283" s="14"/>
      <c r="E283" s="8"/>
      <c r="Q283" s="10"/>
      <c r="S283" s="16"/>
      <c r="T283" s="16"/>
      <c r="W283" s="15"/>
      <c r="X283" s="3"/>
      <c r="Y283" s="14"/>
      <c r="Z283" s="8"/>
      <c r="AL283" s="10"/>
      <c r="AN283" s="16"/>
      <c r="AO283" s="16"/>
    </row>
    <row r="284" spans="2:41" x14ac:dyDescent="0.25">
      <c r="B284" s="15"/>
      <c r="C284" s="3"/>
      <c r="D284" s="14"/>
      <c r="E284" s="8"/>
      <c r="Q284" s="10"/>
      <c r="S284" s="16"/>
      <c r="T284" s="16"/>
      <c r="W284" s="15"/>
      <c r="X284" s="3"/>
      <c r="Y284" s="14"/>
      <c r="Z284" s="8"/>
      <c r="AL284" s="10"/>
      <c r="AN284" s="16"/>
      <c r="AO284" s="16"/>
    </row>
    <row r="285" spans="2:41" x14ac:dyDescent="0.25">
      <c r="B285" s="15"/>
      <c r="C285" s="3"/>
      <c r="D285" s="14"/>
      <c r="E285" s="8"/>
      <c r="Q285" s="10"/>
      <c r="S285" s="16"/>
      <c r="T285" s="16"/>
      <c r="W285" s="15"/>
      <c r="X285" s="3"/>
      <c r="Y285" s="14"/>
      <c r="Z285" s="8"/>
      <c r="AL285" s="10"/>
      <c r="AN285" s="16"/>
      <c r="AO285" s="16"/>
    </row>
    <row r="286" spans="2:41" x14ac:dyDescent="0.25">
      <c r="B286" s="15"/>
      <c r="C286" s="3"/>
      <c r="D286" s="14"/>
      <c r="E286" s="8"/>
      <c r="Q286" s="10"/>
      <c r="S286" s="16"/>
      <c r="T286" s="16"/>
      <c r="W286" s="15"/>
      <c r="X286" s="3"/>
      <c r="Y286" s="14"/>
      <c r="Z286" s="8"/>
      <c r="AL286" s="10"/>
      <c r="AN286" s="16"/>
      <c r="AO286" s="16"/>
    </row>
    <row r="287" spans="2:41" x14ac:dyDescent="0.25">
      <c r="B287" s="15"/>
      <c r="C287" s="3"/>
      <c r="D287" s="14"/>
      <c r="E287" s="8"/>
      <c r="Q287" s="10"/>
      <c r="S287" s="16"/>
      <c r="T287" s="16"/>
      <c r="W287" s="15"/>
      <c r="X287" s="3"/>
      <c r="Y287" s="14"/>
      <c r="Z287" s="8"/>
      <c r="AL287" s="10"/>
      <c r="AN287" s="16"/>
      <c r="AO287" s="16"/>
    </row>
    <row r="288" spans="2:41" x14ac:dyDescent="0.25">
      <c r="B288" s="15"/>
      <c r="C288" s="3"/>
      <c r="D288" s="14"/>
      <c r="E288" s="8"/>
      <c r="Q288" s="10"/>
      <c r="S288" s="16"/>
      <c r="T288" s="16"/>
      <c r="W288" s="15"/>
      <c r="X288" s="3"/>
      <c r="Y288" s="14"/>
      <c r="Z288" s="8"/>
      <c r="AL288" s="10"/>
      <c r="AN288" s="16"/>
      <c r="AO288" s="16"/>
    </row>
    <row r="289" spans="2:41" x14ac:dyDescent="0.25">
      <c r="B289" s="15"/>
      <c r="C289" s="3"/>
      <c r="D289" s="14"/>
      <c r="E289" s="8"/>
      <c r="Q289" s="10"/>
      <c r="S289" s="16"/>
      <c r="T289" s="16"/>
      <c r="W289" s="15"/>
      <c r="X289" s="3"/>
      <c r="Y289" s="14"/>
      <c r="Z289" s="8"/>
      <c r="AL289" s="10"/>
      <c r="AN289" s="16"/>
      <c r="AO289" s="16"/>
    </row>
    <row r="290" spans="2:41" x14ac:dyDescent="0.25">
      <c r="B290" s="15"/>
      <c r="C290" s="3"/>
      <c r="D290" s="14"/>
      <c r="E290" s="8"/>
      <c r="Q290" s="10"/>
      <c r="S290" s="16"/>
      <c r="T290" s="16"/>
      <c r="W290" s="15"/>
      <c r="X290" s="3"/>
      <c r="Y290" s="14"/>
      <c r="Z290" s="8"/>
      <c r="AL290" s="10"/>
      <c r="AN290" s="16"/>
      <c r="AO290" s="16"/>
    </row>
    <row r="291" spans="2:41" x14ac:dyDescent="0.25">
      <c r="B291" s="15"/>
      <c r="C291" s="3"/>
      <c r="D291" s="14"/>
      <c r="E291" s="8"/>
      <c r="Q291" s="10"/>
      <c r="S291" s="16"/>
      <c r="T291" s="16"/>
      <c r="W291" s="15"/>
      <c r="X291" s="3"/>
      <c r="Y291" s="14"/>
      <c r="Z291" s="8"/>
      <c r="AL291" s="10"/>
      <c r="AN291" s="16"/>
      <c r="AO291" s="16"/>
    </row>
    <row r="292" spans="2:41" x14ac:dyDescent="0.25">
      <c r="B292" s="15"/>
      <c r="C292" s="3"/>
      <c r="D292" s="14"/>
      <c r="E292" s="8"/>
      <c r="Q292" s="10"/>
      <c r="S292" s="16"/>
      <c r="T292" s="16"/>
      <c r="W292" s="15"/>
      <c r="X292" s="3"/>
      <c r="Y292" s="14"/>
      <c r="Z292" s="8"/>
      <c r="AL292" s="10"/>
      <c r="AN292" s="16"/>
      <c r="AO292" s="16"/>
    </row>
    <row r="293" spans="2:41" x14ac:dyDescent="0.25">
      <c r="B293" s="15"/>
      <c r="C293" s="3"/>
      <c r="D293" s="14"/>
      <c r="E293" s="8"/>
      <c r="Q293" s="10"/>
      <c r="S293" s="16"/>
      <c r="T293" s="16"/>
      <c r="W293" s="15"/>
      <c r="X293" s="3"/>
      <c r="Y293" s="14"/>
      <c r="Z293" s="8"/>
      <c r="AL293" s="10"/>
      <c r="AN293" s="16"/>
      <c r="AO293" s="16"/>
    </row>
    <row r="294" spans="2:41" x14ac:dyDescent="0.25">
      <c r="B294" s="15"/>
      <c r="C294" s="3"/>
      <c r="D294" s="14"/>
      <c r="E294" s="8"/>
      <c r="Q294" s="10"/>
      <c r="S294" s="16"/>
      <c r="T294" s="16"/>
      <c r="W294" s="15"/>
      <c r="X294" s="3"/>
      <c r="Y294" s="14"/>
      <c r="Z294" s="8"/>
      <c r="AL294" s="10"/>
      <c r="AN294" s="16"/>
      <c r="AO294" s="16"/>
    </row>
    <row r="295" spans="2:41" x14ac:dyDescent="0.25">
      <c r="B295" s="15"/>
      <c r="C295" s="3"/>
      <c r="D295" s="14"/>
      <c r="E295" s="8"/>
      <c r="Q295" s="10"/>
      <c r="S295" s="16"/>
      <c r="T295" s="16"/>
      <c r="W295" s="15"/>
      <c r="X295" s="3"/>
      <c r="Y295" s="14"/>
      <c r="Z295" s="8"/>
      <c r="AL295" s="10"/>
      <c r="AN295" s="16"/>
      <c r="AO295" s="16"/>
    </row>
    <row r="296" spans="2:41" x14ac:dyDescent="0.25">
      <c r="B296" s="15"/>
      <c r="C296" s="3"/>
      <c r="D296" s="14"/>
      <c r="E296" s="8"/>
      <c r="Q296" s="10"/>
      <c r="S296" s="16"/>
      <c r="T296" s="16"/>
      <c r="W296" s="15"/>
      <c r="X296" s="3"/>
      <c r="Y296" s="14"/>
      <c r="Z296" s="8"/>
      <c r="AL296" s="10"/>
      <c r="AN296" s="16"/>
      <c r="AO296" s="16"/>
    </row>
    <row r="297" spans="2:41" x14ac:dyDescent="0.25">
      <c r="B297" s="15"/>
      <c r="C297" s="3"/>
      <c r="D297" s="14"/>
      <c r="E297" s="8"/>
      <c r="Q297" s="10"/>
      <c r="S297" s="16"/>
      <c r="T297" s="16"/>
      <c r="W297" s="15"/>
      <c r="X297" s="3"/>
      <c r="Y297" s="14"/>
      <c r="Z297" s="8"/>
      <c r="AL297" s="10"/>
      <c r="AN297" s="16"/>
      <c r="AO297" s="16"/>
    </row>
    <row r="298" spans="2:41" x14ac:dyDescent="0.25">
      <c r="B298" s="15"/>
      <c r="C298" s="3"/>
      <c r="D298" s="14"/>
      <c r="E298" s="8"/>
      <c r="Q298" s="10"/>
      <c r="S298" s="16"/>
      <c r="T298" s="16"/>
      <c r="W298" s="15"/>
      <c r="X298" s="3"/>
      <c r="Y298" s="14"/>
      <c r="Z298" s="8"/>
      <c r="AL298" s="10"/>
      <c r="AN298" s="16"/>
      <c r="AO298" s="16"/>
    </row>
    <row r="299" spans="2:41" x14ac:dyDescent="0.25">
      <c r="B299" s="15"/>
      <c r="C299" s="3"/>
      <c r="D299" s="14"/>
      <c r="E299" s="8"/>
      <c r="Q299" s="10"/>
      <c r="S299" s="16"/>
      <c r="T299" s="16"/>
      <c r="W299" s="15"/>
      <c r="X299" s="3"/>
      <c r="Y299" s="14"/>
      <c r="Z299" s="8"/>
      <c r="AL299" s="10"/>
      <c r="AN299" s="16"/>
      <c r="AO299" s="16"/>
    </row>
    <row r="300" spans="2:41" x14ac:dyDescent="0.25">
      <c r="B300" s="15"/>
      <c r="C300" s="3"/>
      <c r="D300" s="14"/>
      <c r="E300" s="8"/>
      <c r="Q300" s="10"/>
      <c r="S300" s="16"/>
      <c r="T300" s="16"/>
      <c r="W300" s="15"/>
      <c r="X300" s="3"/>
      <c r="Y300" s="14"/>
      <c r="Z300" s="8"/>
      <c r="AL300" s="10"/>
      <c r="AN300" s="16"/>
      <c r="AO300" s="16"/>
    </row>
    <row r="301" spans="2:41" x14ac:dyDescent="0.25">
      <c r="B301" s="15"/>
      <c r="C301" s="3"/>
      <c r="D301" s="14"/>
      <c r="E301" s="8"/>
      <c r="Q301" s="10"/>
      <c r="S301" s="16"/>
      <c r="T301" s="16"/>
      <c r="W301" s="15"/>
      <c r="X301" s="3"/>
      <c r="Y301" s="14"/>
      <c r="Z301" s="8"/>
      <c r="AL301" s="10"/>
      <c r="AN301" s="16"/>
      <c r="AO301" s="16"/>
    </row>
    <row r="302" spans="2:41" x14ac:dyDescent="0.25">
      <c r="B302" s="15"/>
      <c r="C302" s="3"/>
      <c r="D302" s="14"/>
      <c r="E302" s="8"/>
      <c r="Q302" s="10"/>
      <c r="S302" s="16"/>
      <c r="T302" s="16"/>
      <c r="W302" s="15"/>
      <c r="X302" s="3"/>
      <c r="Y302" s="14"/>
      <c r="Z302" s="8"/>
      <c r="AL302" s="10"/>
      <c r="AN302" s="16"/>
      <c r="AO302" s="16"/>
    </row>
    <row r="303" spans="2:41" x14ac:dyDescent="0.25">
      <c r="B303" s="15"/>
      <c r="C303" s="3"/>
      <c r="D303" s="14"/>
      <c r="E303" s="8"/>
      <c r="Q303" s="10"/>
      <c r="S303" s="16"/>
      <c r="T303" s="16"/>
      <c r="W303" s="15"/>
      <c r="X303" s="3"/>
      <c r="Y303" s="14"/>
      <c r="Z303" s="8"/>
      <c r="AL303" s="10"/>
      <c r="AN303" s="16"/>
      <c r="AO303" s="16"/>
    </row>
    <row r="304" spans="2:41" x14ac:dyDescent="0.25">
      <c r="B304" s="15"/>
      <c r="C304" s="3"/>
      <c r="D304" s="14"/>
      <c r="E304" s="8"/>
      <c r="Q304" s="10"/>
      <c r="S304" s="16"/>
      <c r="T304" s="16"/>
      <c r="W304" s="15"/>
      <c r="X304" s="3"/>
      <c r="Y304" s="14"/>
      <c r="Z304" s="8"/>
      <c r="AL304" s="10"/>
      <c r="AN304" s="16"/>
      <c r="AO304" s="16"/>
    </row>
    <row r="305" spans="2:41" x14ac:dyDescent="0.25">
      <c r="B305" s="15"/>
      <c r="C305" s="3"/>
      <c r="D305" s="14"/>
      <c r="E305" s="8"/>
      <c r="Q305" s="10"/>
      <c r="S305" s="16"/>
      <c r="T305" s="16"/>
      <c r="W305" s="15"/>
      <c r="X305" s="3"/>
      <c r="Y305" s="14"/>
      <c r="Z305" s="8"/>
      <c r="AL305" s="10"/>
      <c r="AN305" s="16"/>
      <c r="AO305" s="16"/>
    </row>
    <row r="306" spans="2:41" x14ac:dyDescent="0.25">
      <c r="B306" s="15"/>
      <c r="C306" s="3"/>
      <c r="D306" s="14"/>
      <c r="E306" s="8"/>
      <c r="Q306" s="10"/>
      <c r="S306" s="16"/>
      <c r="T306" s="16"/>
      <c r="W306" s="15"/>
      <c r="X306" s="3"/>
      <c r="Y306" s="14"/>
      <c r="Z306" s="8"/>
      <c r="AL306" s="10"/>
      <c r="AN306" s="16"/>
      <c r="AO306" s="16"/>
    </row>
    <row r="307" spans="2:41" x14ac:dyDescent="0.25">
      <c r="B307" s="15"/>
      <c r="C307" s="3"/>
      <c r="D307" s="14"/>
      <c r="E307" s="8"/>
      <c r="Q307" s="10"/>
      <c r="S307" s="16"/>
      <c r="T307" s="16"/>
      <c r="W307" s="15"/>
      <c r="X307" s="3"/>
      <c r="Y307" s="14"/>
      <c r="Z307" s="8"/>
      <c r="AL307" s="10"/>
      <c r="AN307" s="16"/>
      <c r="AO307" s="16"/>
    </row>
    <row r="308" spans="2:41" x14ac:dyDescent="0.25">
      <c r="B308" s="15"/>
      <c r="C308" s="3"/>
      <c r="D308" s="14"/>
      <c r="E308" s="8"/>
      <c r="Q308" s="10"/>
      <c r="S308" s="16"/>
      <c r="T308" s="16"/>
      <c r="W308" s="15"/>
      <c r="X308" s="3"/>
      <c r="Y308" s="14"/>
      <c r="Z308" s="8"/>
      <c r="AL308" s="10"/>
      <c r="AN308" s="16"/>
      <c r="AO308" s="16"/>
    </row>
    <row r="309" spans="2:41" x14ac:dyDescent="0.25">
      <c r="B309" s="15"/>
      <c r="C309" s="3"/>
      <c r="D309" s="14"/>
      <c r="E309" s="8"/>
      <c r="Q309" s="10"/>
      <c r="S309" s="16"/>
      <c r="T309" s="16"/>
      <c r="W309" s="15"/>
      <c r="X309" s="3"/>
      <c r="Y309" s="14"/>
      <c r="Z309" s="8"/>
      <c r="AL309" s="10"/>
      <c r="AN309" s="16"/>
      <c r="AO309" s="16"/>
    </row>
    <row r="310" spans="2:41" x14ac:dyDescent="0.25">
      <c r="B310" s="15"/>
      <c r="C310" s="3"/>
      <c r="D310" s="14"/>
      <c r="E310" s="8"/>
      <c r="Q310" s="10"/>
      <c r="S310" s="16"/>
      <c r="T310" s="16"/>
      <c r="W310" s="15"/>
      <c r="X310" s="3"/>
      <c r="Y310" s="14"/>
      <c r="Z310" s="8"/>
      <c r="AL310" s="10"/>
      <c r="AN310" s="16"/>
      <c r="AO310" s="16"/>
    </row>
    <row r="311" spans="2:41" x14ac:dyDescent="0.25">
      <c r="B311" s="15"/>
      <c r="C311" s="3"/>
      <c r="D311" s="14"/>
      <c r="E311" s="8"/>
      <c r="Q311" s="10"/>
      <c r="S311" s="16"/>
      <c r="T311" s="16"/>
      <c r="W311" s="15"/>
      <c r="X311" s="3"/>
      <c r="Y311" s="14"/>
      <c r="Z311" s="8"/>
      <c r="AL311" s="10"/>
      <c r="AN311" s="16"/>
      <c r="AO311" s="16"/>
    </row>
    <row r="312" spans="2:41" x14ac:dyDescent="0.25">
      <c r="B312" s="15"/>
      <c r="C312" s="3"/>
      <c r="D312" s="14"/>
      <c r="E312" s="8"/>
      <c r="Q312" s="10"/>
      <c r="S312" s="16"/>
      <c r="T312" s="16"/>
      <c r="W312" s="15"/>
      <c r="X312" s="3"/>
      <c r="Y312" s="14"/>
      <c r="Z312" s="8"/>
      <c r="AL312" s="10"/>
      <c r="AN312" s="16"/>
      <c r="AO312" s="16"/>
    </row>
    <row r="313" spans="2:41" x14ac:dyDescent="0.25">
      <c r="B313" s="15"/>
      <c r="C313" s="3"/>
      <c r="D313" s="14"/>
      <c r="E313" s="8"/>
      <c r="Q313" s="10"/>
      <c r="S313" s="16"/>
      <c r="T313" s="16"/>
      <c r="W313" s="15"/>
      <c r="X313" s="3"/>
      <c r="Y313" s="14"/>
      <c r="Z313" s="8"/>
      <c r="AL313" s="10"/>
      <c r="AN313" s="16"/>
      <c r="AO313" s="16"/>
    </row>
    <row r="314" spans="2:41" x14ac:dyDescent="0.25">
      <c r="B314" s="15"/>
      <c r="C314" s="3"/>
      <c r="D314" s="14"/>
      <c r="E314" s="8"/>
      <c r="Q314" s="10"/>
      <c r="S314" s="16"/>
      <c r="T314" s="16"/>
      <c r="W314" s="15"/>
      <c r="X314" s="3"/>
      <c r="Y314" s="14"/>
      <c r="Z314" s="8"/>
      <c r="AL314" s="10"/>
      <c r="AN314" s="16"/>
      <c r="AO314" s="16"/>
    </row>
    <row r="315" spans="2:41" x14ac:dyDescent="0.25">
      <c r="B315" s="15"/>
      <c r="C315" s="3"/>
      <c r="D315" s="14"/>
      <c r="E315" s="8"/>
      <c r="Q315" s="10"/>
      <c r="S315" s="16"/>
      <c r="T315" s="16"/>
      <c r="W315" s="15"/>
      <c r="X315" s="3"/>
      <c r="Y315" s="14"/>
      <c r="Z315" s="8"/>
      <c r="AL315" s="10"/>
      <c r="AN315" s="16"/>
      <c r="AO315" s="16"/>
    </row>
    <row r="316" spans="2:41" x14ac:dyDescent="0.25">
      <c r="B316" s="15"/>
      <c r="C316" s="3"/>
      <c r="D316" s="14"/>
      <c r="E316" s="8"/>
      <c r="Q316" s="10"/>
      <c r="S316" s="16"/>
      <c r="T316" s="16"/>
      <c r="W316" s="15"/>
      <c r="X316" s="3"/>
      <c r="Y316" s="14"/>
      <c r="Z316" s="8"/>
      <c r="AL316" s="10"/>
      <c r="AN316" s="16"/>
      <c r="AO316" s="16"/>
    </row>
    <row r="317" spans="2:41" x14ac:dyDescent="0.25">
      <c r="B317" s="15"/>
      <c r="C317" s="3"/>
      <c r="D317" s="14"/>
      <c r="E317" s="8"/>
      <c r="Q317" s="10"/>
      <c r="S317" s="16"/>
      <c r="T317" s="16"/>
      <c r="W317" s="15"/>
      <c r="X317" s="3"/>
      <c r="Y317" s="14"/>
      <c r="Z317" s="8"/>
      <c r="AL317" s="10"/>
      <c r="AN317" s="16"/>
      <c r="AO317" s="16"/>
    </row>
    <row r="318" spans="2:41" x14ac:dyDescent="0.25">
      <c r="B318" s="15"/>
      <c r="C318" s="3"/>
      <c r="D318" s="14"/>
      <c r="E318" s="8"/>
      <c r="Q318" s="10"/>
      <c r="S318" s="16"/>
      <c r="T318" s="16"/>
      <c r="W318" s="15"/>
      <c r="X318" s="3"/>
      <c r="Y318" s="14"/>
      <c r="Z318" s="8"/>
      <c r="AL318" s="10"/>
      <c r="AN318" s="16"/>
      <c r="AO318" s="16"/>
    </row>
    <row r="319" spans="2:41" x14ac:dyDescent="0.25">
      <c r="B319" s="15"/>
      <c r="C319" s="3"/>
      <c r="D319" s="14"/>
      <c r="E319" s="8"/>
      <c r="Q319" s="10"/>
      <c r="S319" s="16"/>
      <c r="T319" s="16"/>
      <c r="W319" s="15"/>
      <c r="X319" s="3"/>
      <c r="Y319" s="14"/>
      <c r="Z319" s="8"/>
      <c r="AL319" s="10"/>
      <c r="AN319" s="16"/>
      <c r="AO319" s="16"/>
    </row>
    <row r="320" spans="2:41" x14ac:dyDescent="0.25">
      <c r="B320" s="15"/>
      <c r="C320" s="3"/>
      <c r="D320" s="14"/>
      <c r="E320" s="8"/>
      <c r="Q320" s="10"/>
      <c r="S320" s="16"/>
      <c r="T320" s="16"/>
      <c r="W320" s="15"/>
      <c r="X320" s="3"/>
      <c r="Y320" s="14"/>
      <c r="Z320" s="8"/>
      <c r="AL320" s="10"/>
      <c r="AN320" s="16"/>
      <c r="AO320" s="16"/>
    </row>
    <row r="321" spans="2:41" x14ac:dyDescent="0.25">
      <c r="B321" s="15"/>
      <c r="C321" s="3"/>
      <c r="D321" s="14"/>
      <c r="E321" s="8"/>
      <c r="Q321" s="10"/>
      <c r="S321" s="16"/>
      <c r="T321" s="16"/>
      <c r="W321" s="15"/>
      <c r="X321" s="3"/>
      <c r="Y321" s="14"/>
      <c r="Z321" s="8"/>
      <c r="AL321" s="10"/>
      <c r="AN321" s="16"/>
      <c r="AO321" s="16"/>
    </row>
    <row r="322" spans="2:41" x14ac:dyDescent="0.25">
      <c r="B322" s="15"/>
      <c r="C322" s="3"/>
      <c r="D322" s="14"/>
      <c r="E322" s="8"/>
      <c r="Q322" s="10"/>
      <c r="S322" s="16"/>
      <c r="T322" s="16"/>
      <c r="W322" s="15"/>
      <c r="X322" s="3"/>
      <c r="Y322" s="14"/>
      <c r="Z322" s="8"/>
      <c r="AL322" s="10"/>
      <c r="AN322" s="16"/>
      <c r="AO322" s="16"/>
    </row>
    <row r="323" spans="2:41" x14ac:dyDescent="0.25">
      <c r="B323" s="15"/>
      <c r="C323" s="3"/>
      <c r="D323" s="14"/>
      <c r="E323" s="8"/>
      <c r="Q323" s="10"/>
      <c r="S323" s="16"/>
      <c r="T323" s="16"/>
      <c r="W323" s="15"/>
      <c r="X323" s="3"/>
      <c r="Y323" s="14"/>
      <c r="Z323" s="8"/>
      <c r="AL323" s="10"/>
      <c r="AN323" s="16"/>
      <c r="AO323" s="16"/>
    </row>
    <row r="324" spans="2:41" x14ac:dyDescent="0.25">
      <c r="B324" s="15"/>
      <c r="C324" s="3"/>
      <c r="D324" s="14"/>
      <c r="E324" s="8"/>
      <c r="Q324" s="10"/>
      <c r="S324" s="16"/>
      <c r="T324" s="16"/>
      <c r="W324" s="15"/>
      <c r="X324" s="3"/>
      <c r="Y324" s="14"/>
      <c r="Z324" s="8"/>
      <c r="AL324" s="10"/>
      <c r="AN324" s="16"/>
      <c r="AO324" s="16"/>
    </row>
    <row r="325" spans="2:41" x14ac:dyDescent="0.25">
      <c r="B325" s="15"/>
      <c r="C325" s="3"/>
      <c r="D325" s="14"/>
      <c r="E325" s="8"/>
      <c r="Q325" s="10"/>
      <c r="S325" s="16"/>
      <c r="T325" s="16"/>
      <c r="W325" s="15"/>
      <c r="X325" s="3"/>
      <c r="Y325" s="14"/>
      <c r="Z325" s="8"/>
      <c r="AL325" s="10"/>
      <c r="AN325" s="16"/>
      <c r="AO325" s="16"/>
    </row>
    <row r="326" spans="2:41" x14ac:dyDescent="0.25">
      <c r="B326" s="15"/>
      <c r="C326" s="3"/>
      <c r="D326" s="14"/>
      <c r="E326" s="8"/>
      <c r="Q326" s="10"/>
      <c r="S326" s="16"/>
      <c r="T326" s="16"/>
      <c r="W326" s="15"/>
      <c r="X326" s="3"/>
      <c r="Y326" s="14"/>
      <c r="Z326" s="8"/>
      <c r="AL326" s="10"/>
      <c r="AN326" s="16"/>
      <c r="AO326" s="16"/>
    </row>
    <row r="327" spans="2:41" x14ac:dyDescent="0.25">
      <c r="B327" s="15"/>
      <c r="C327" s="3"/>
      <c r="D327" s="14"/>
      <c r="E327" s="8"/>
      <c r="Q327" s="10"/>
      <c r="S327" s="16"/>
      <c r="T327" s="16"/>
      <c r="W327" s="15"/>
      <c r="X327" s="3"/>
      <c r="Y327" s="14"/>
      <c r="Z327" s="8"/>
      <c r="AL327" s="10"/>
      <c r="AN327" s="16"/>
      <c r="AO327" s="16"/>
    </row>
    <row r="328" spans="2:41" x14ac:dyDescent="0.25">
      <c r="B328" s="15"/>
      <c r="C328" s="3"/>
      <c r="D328" s="14"/>
      <c r="E328" s="8"/>
      <c r="Q328" s="10"/>
      <c r="S328" s="16"/>
      <c r="T328" s="16"/>
      <c r="W328" s="15"/>
      <c r="X328" s="3"/>
      <c r="Y328" s="14"/>
      <c r="Z328" s="8"/>
      <c r="AL328" s="10"/>
      <c r="AN328" s="16"/>
      <c r="AO328" s="16"/>
    </row>
    <row r="329" spans="2:41" x14ac:dyDescent="0.25">
      <c r="B329" s="15"/>
      <c r="C329" s="3"/>
      <c r="D329" s="14"/>
      <c r="E329" s="8"/>
      <c r="Q329" s="10"/>
      <c r="S329" s="16"/>
      <c r="T329" s="16"/>
      <c r="W329" s="15"/>
      <c r="X329" s="3"/>
      <c r="Y329" s="14"/>
      <c r="Z329" s="8"/>
      <c r="AL329" s="10"/>
      <c r="AN329" s="16"/>
      <c r="AO329" s="16"/>
    </row>
    <row r="330" spans="2:41" x14ac:dyDescent="0.25">
      <c r="B330" s="15"/>
      <c r="C330" s="3"/>
      <c r="D330" s="14"/>
      <c r="E330" s="8"/>
      <c r="Q330" s="10"/>
      <c r="S330" s="16"/>
      <c r="T330" s="16"/>
      <c r="W330" s="15"/>
      <c r="X330" s="3"/>
      <c r="Y330" s="14"/>
      <c r="Z330" s="8"/>
      <c r="AL330" s="10"/>
      <c r="AN330" s="16"/>
      <c r="AO330" s="16"/>
    </row>
    <row r="331" spans="2:41" x14ac:dyDescent="0.25">
      <c r="B331" s="15"/>
      <c r="C331" s="3"/>
      <c r="D331" s="14"/>
      <c r="E331" s="8"/>
      <c r="Q331" s="10"/>
      <c r="S331" s="16"/>
      <c r="T331" s="16"/>
      <c r="W331" s="15"/>
      <c r="X331" s="3"/>
      <c r="Y331" s="14"/>
      <c r="Z331" s="8"/>
      <c r="AL331" s="10"/>
      <c r="AN331" s="16"/>
      <c r="AO331" s="16"/>
    </row>
    <row r="332" spans="2:41" x14ac:dyDescent="0.25">
      <c r="B332" s="15"/>
      <c r="C332" s="3"/>
      <c r="D332" s="14"/>
      <c r="E332" s="8"/>
      <c r="Q332" s="10"/>
      <c r="S332" s="16"/>
      <c r="T332" s="16"/>
      <c r="W332" s="15"/>
      <c r="X332" s="3"/>
      <c r="Y332" s="14"/>
      <c r="Z332" s="8"/>
      <c r="AL332" s="10"/>
      <c r="AN332" s="16"/>
      <c r="AO332" s="16"/>
    </row>
    <row r="333" spans="2:41" x14ac:dyDescent="0.25">
      <c r="B333" s="15"/>
      <c r="C333" s="3"/>
      <c r="D333" s="14"/>
      <c r="E333" s="8"/>
      <c r="Q333" s="10"/>
      <c r="S333" s="16"/>
      <c r="T333" s="16"/>
      <c r="W333" s="15"/>
      <c r="X333" s="3"/>
      <c r="Y333" s="14"/>
      <c r="Z333" s="8"/>
      <c r="AL333" s="10"/>
      <c r="AN333" s="16"/>
      <c r="AO333" s="16"/>
    </row>
    <row r="334" spans="2:41" x14ac:dyDescent="0.25">
      <c r="B334" s="15"/>
      <c r="C334" s="3"/>
      <c r="D334" s="14"/>
      <c r="E334" s="8"/>
      <c r="Q334" s="10"/>
      <c r="S334" s="16"/>
      <c r="T334" s="16"/>
      <c r="W334" s="15"/>
      <c r="X334" s="3"/>
      <c r="Y334" s="14"/>
      <c r="Z334" s="8"/>
      <c r="AL334" s="10"/>
      <c r="AN334" s="16"/>
      <c r="AO334" s="16"/>
    </row>
    <row r="335" spans="2:41" x14ac:dyDescent="0.25">
      <c r="B335" s="15"/>
      <c r="C335" s="3"/>
      <c r="D335" s="14"/>
      <c r="E335" s="8"/>
      <c r="Q335" s="10"/>
      <c r="S335" s="16"/>
      <c r="T335" s="16"/>
      <c r="W335" s="15"/>
      <c r="X335" s="3"/>
      <c r="Y335" s="14"/>
      <c r="Z335" s="8"/>
      <c r="AL335" s="10"/>
      <c r="AN335" s="16"/>
      <c r="AO335" s="16"/>
    </row>
    <row r="336" spans="2:41" x14ac:dyDescent="0.25">
      <c r="B336" s="15"/>
      <c r="C336" s="3"/>
      <c r="D336" s="14"/>
      <c r="E336" s="8"/>
      <c r="Q336" s="10"/>
      <c r="S336" s="16"/>
      <c r="T336" s="16"/>
      <c r="W336" s="15"/>
      <c r="X336" s="3"/>
      <c r="Y336" s="14"/>
      <c r="Z336" s="8"/>
      <c r="AL336" s="10"/>
      <c r="AN336" s="16"/>
      <c r="AO336" s="16"/>
    </row>
    <row r="337" spans="2:41" x14ac:dyDescent="0.25">
      <c r="B337" s="15"/>
      <c r="C337" s="3"/>
      <c r="D337" s="14"/>
      <c r="E337" s="8"/>
      <c r="Q337" s="10"/>
      <c r="S337" s="16"/>
      <c r="T337" s="16"/>
      <c r="W337" s="15"/>
      <c r="X337" s="3"/>
      <c r="Y337" s="14"/>
      <c r="Z337" s="8"/>
      <c r="AL337" s="10"/>
      <c r="AN337" s="16"/>
      <c r="AO337" s="16"/>
    </row>
    <row r="338" spans="2:41" x14ac:dyDescent="0.25">
      <c r="B338" s="15"/>
      <c r="C338" s="3"/>
      <c r="D338" s="14"/>
      <c r="E338" s="8"/>
      <c r="Q338" s="10"/>
      <c r="S338" s="16"/>
      <c r="T338" s="16"/>
      <c r="W338" s="15"/>
      <c r="X338" s="3"/>
      <c r="Y338" s="14"/>
      <c r="Z338" s="8"/>
      <c r="AL338" s="10"/>
      <c r="AN338" s="16"/>
      <c r="AO338" s="16"/>
    </row>
    <row r="339" spans="2:41" x14ac:dyDescent="0.25">
      <c r="B339" s="15"/>
      <c r="C339" s="3"/>
      <c r="D339" s="14"/>
      <c r="E339" s="8"/>
      <c r="Q339" s="10"/>
      <c r="S339" s="16"/>
      <c r="T339" s="16"/>
      <c r="W339" s="15"/>
      <c r="X339" s="3"/>
      <c r="Y339" s="14"/>
      <c r="Z339" s="8"/>
      <c r="AL339" s="10"/>
      <c r="AN339" s="16"/>
      <c r="AO339" s="16"/>
    </row>
    <row r="340" spans="2:41" x14ac:dyDescent="0.25">
      <c r="B340" s="15"/>
      <c r="C340" s="3"/>
      <c r="D340" s="14"/>
      <c r="E340" s="8"/>
      <c r="Q340" s="10"/>
      <c r="S340" s="16"/>
      <c r="T340" s="16"/>
      <c r="W340" s="15"/>
      <c r="X340" s="3"/>
      <c r="Y340" s="14"/>
      <c r="Z340" s="8"/>
      <c r="AL340" s="10"/>
      <c r="AN340" s="16"/>
      <c r="AO340" s="16"/>
    </row>
    <row r="341" spans="2:41" x14ac:dyDescent="0.25">
      <c r="B341" s="15"/>
      <c r="C341" s="3"/>
      <c r="D341" s="14"/>
      <c r="E341" s="8"/>
      <c r="Q341" s="10"/>
      <c r="S341" s="16"/>
      <c r="T341" s="16"/>
      <c r="W341" s="15"/>
      <c r="X341" s="3"/>
      <c r="Y341" s="14"/>
      <c r="Z341" s="8"/>
      <c r="AL341" s="10"/>
      <c r="AN341" s="16"/>
      <c r="AO341" s="16"/>
    </row>
    <row r="342" spans="2:41" x14ac:dyDescent="0.25">
      <c r="B342" s="15"/>
      <c r="C342" s="3"/>
      <c r="D342" s="14"/>
      <c r="E342" s="8"/>
      <c r="Q342" s="10"/>
      <c r="S342" s="16"/>
      <c r="T342" s="16"/>
      <c r="W342" s="15"/>
      <c r="X342" s="3"/>
      <c r="Y342" s="14"/>
      <c r="Z342" s="8"/>
      <c r="AL342" s="10"/>
      <c r="AN342" s="16"/>
      <c r="AO342" s="16"/>
    </row>
    <row r="343" spans="2:41" x14ac:dyDescent="0.25">
      <c r="B343" s="15"/>
      <c r="C343" s="3"/>
      <c r="D343" s="14"/>
      <c r="E343" s="8"/>
      <c r="Q343" s="10"/>
      <c r="S343" s="16"/>
      <c r="T343" s="16"/>
      <c r="W343" s="15"/>
      <c r="X343" s="3"/>
      <c r="Y343" s="14"/>
      <c r="Z343" s="8"/>
      <c r="AL343" s="10"/>
      <c r="AN343" s="16"/>
      <c r="AO343" s="16"/>
    </row>
    <row r="344" spans="2:41" x14ac:dyDescent="0.25">
      <c r="B344" s="15"/>
      <c r="C344" s="3"/>
      <c r="D344" s="14"/>
      <c r="E344" s="8"/>
      <c r="Q344" s="10"/>
      <c r="S344" s="16"/>
      <c r="T344" s="16"/>
      <c r="W344" s="15"/>
      <c r="X344" s="3"/>
      <c r="Y344" s="14"/>
      <c r="Z344" s="8"/>
      <c r="AL344" s="10"/>
      <c r="AN344" s="16"/>
      <c r="AO344" s="16"/>
    </row>
    <row r="345" spans="2:41" x14ac:dyDescent="0.25">
      <c r="B345" s="15"/>
      <c r="C345" s="3"/>
      <c r="D345" s="14"/>
      <c r="E345" s="8"/>
      <c r="Q345" s="10"/>
      <c r="S345" s="16"/>
      <c r="T345" s="16"/>
      <c r="W345" s="15"/>
      <c r="X345" s="3"/>
      <c r="Y345" s="14"/>
      <c r="Z345" s="8"/>
      <c r="AL345" s="10"/>
      <c r="AN345" s="16"/>
      <c r="AO345" s="16"/>
    </row>
    <row r="346" spans="2:41" x14ac:dyDescent="0.25">
      <c r="B346" s="15"/>
      <c r="C346" s="3"/>
      <c r="D346" s="14"/>
      <c r="E346" s="8"/>
      <c r="Q346" s="10"/>
      <c r="S346" s="16"/>
      <c r="T346" s="16"/>
      <c r="W346" s="15"/>
      <c r="X346" s="3"/>
      <c r="Y346" s="14"/>
      <c r="Z346" s="8"/>
      <c r="AL346" s="10"/>
      <c r="AN346" s="16"/>
      <c r="AO346" s="16"/>
    </row>
    <row r="347" spans="2:41" x14ac:dyDescent="0.25">
      <c r="B347" s="15"/>
      <c r="C347" s="3"/>
      <c r="D347" s="14"/>
      <c r="E347" s="8"/>
      <c r="Q347" s="10"/>
      <c r="S347" s="16"/>
      <c r="T347" s="16"/>
      <c r="W347" s="15"/>
      <c r="X347" s="3"/>
      <c r="Y347" s="14"/>
      <c r="Z347" s="8"/>
      <c r="AL347" s="10"/>
      <c r="AN347" s="16"/>
      <c r="AO347" s="16"/>
    </row>
    <row r="348" spans="2:41" x14ac:dyDescent="0.25">
      <c r="B348" s="15"/>
      <c r="C348" s="3"/>
      <c r="D348" s="14"/>
      <c r="E348" s="8"/>
      <c r="Q348" s="10"/>
      <c r="S348" s="16"/>
      <c r="T348" s="16"/>
      <c r="W348" s="15"/>
      <c r="X348" s="3"/>
      <c r="Y348" s="14"/>
      <c r="Z348" s="8"/>
      <c r="AL348" s="10"/>
      <c r="AN348" s="16"/>
      <c r="AO348" s="16"/>
    </row>
    <row r="349" spans="2:41" x14ac:dyDescent="0.25">
      <c r="B349" s="15"/>
      <c r="C349" s="3"/>
      <c r="D349" s="14"/>
      <c r="E349" s="8"/>
      <c r="Q349" s="10"/>
      <c r="S349" s="16"/>
      <c r="T349" s="16"/>
      <c r="W349" s="15"/>
      <c r="X349" s="3"/>
      <c r="Y349" s="14"/>
      <c r="Z349" s="8"/>
      <c r="AL349" s="10"/>
      <c r="AN349" s="16"/>
      <c r="AO349" s="16"/>
    </row>
    <row r="350" spans="2:41" x14ac:dyDescent="0.25">
      <c r="B350" s="15"/>
      <c r="C350" s="3"/>
      <c r="D350" s="14"/>
      <c r="E350" s="8"/>
      <c r="Q350" s="10"/>
      <c r="S350" s="16"/>
      <c r="T350" s="16"/>
      <c r="W350" s="15"/>
      <c r="X350" s="3"/>
      <c r="Y350" s="14"/>
      <c r="Z350" s="8"/>
      <c r="AL350" s="10"/>
      <c r="AN350" s="16"/>
      <c r="AO350" s="16"/>
    </row>
    <row r="351" spans="2:41" x14ac:dyDescent="0.25">
      <c r="B351" s="15"/>
      <c r="C351" s="3"/>
      <c r="D351" s="14"/>
      <c r="E351" s="8"/>
      <c r="Q351" s="10"/>
      <c r="S351" s="16"/>
      <c r="T351" s="16"/>
      <c r="W351" s="15"/>
      <c r="X351" s="3"/>
      <c r="Y351" s="14"/>
      <c r="Z351" s="8"/>
      <c r="AL351" s="10"/>
      <c r="AN351" s="16"/>
      <c r="AO351" s="16"/>
    </row>
    <row r="352" spans="2:41" x14ac:dyDescent="0.25">
      <c r="B352" s="15"/>
      <c r="C352" s="3"/>
      <c r="D352" s="14"/>
      <c r="E352" s="8"/>
      <c r="Q352" s="10"/>
      <c r="S352" s="16"/>
      <c r="T352" s="16"/>
      <c r="W352" s="15"/>
      <c r="X352" s="3"/>
      <c r="Y352" s="14"/>
      <c r="Z352" s="8"/>
      <c r="AL352" s="10"/>
      <c r="AN352" s="16"/>
      <c r="AO352" s="16"/>
    </row>
    <row r="353" spans="2:41" x14ac:dyDescent="0.25">
      <c r="B353" s="15"/>
      <c r="C353" s="3"/>
      <c r="D353" s="14"/>
      <c r="E353" s="8"/>
      <c r="Q353" s="10"/>
      <c r="S353" s="16"/>
      <c r="T353" s="16"/>
      <c r="W353" s="15"/>
      <c r="X353" s="3"/>
      <c r="Y353" s="14"/>
      <c r="Z353" s="8"/>
      <c r="AL353" s="10"/>
      <c r="AN353" s="16"/>
      <c r="AO353" s="16"/>
    </row>
    <row r="354" spans="2:41" x14ac:dyDescent="0.25">
      <c r="B354" s="15"/>
      <c r="C354" s="3"/>
      <c r="D354" s="14"/>
      <c r="E354" s="8"/>
      <c r="Q354" s="10"/>
      <c r="S354" s="16"/>
      <c r="T354" s="16"/>
      <c r="W354" s="15"/>
      <c r="X354" s="3"/>
      <c r="Y354" s="14"/>
      <c r="Z354" s="8"/>
      <c r="AL354" s="10"/>
      <c r="AN354" s="16"/>
      <c r="AO354" s="16"/>
    </row>
    <row r="355" spans="2:41" x14ac:dyDescent="0.25">
      <c r="B355" s="15"/>
      <c r="C355" s="3"/>
      <c r="D355" s="14"/>
      <c r="E355" s="8"/>
      <c r="Q355" s="10"/>
      <c r="S355" s="16"/>
      <c r="T355" s="16"/>
      <c r="W355" s="15"/>
      <c r="X355" s="3"/>
      <c r="Y355" s="14"/>
      <c r="Z355" s="8"/>
      <c r="AL355" s="10"/>
      <c r="AN355" s="16"/>
      <c r="AO355" s="16"/>
    </row>
    <row r="356" spans="2:41" x14ac:dyDescent="0.25">
      <c r="B356" s="15"/>
      <c r="C356" s="3"/>
      <c r="D356" s="14"/>
      <c r="E356" s="8"/>
      <c r="Q356" s="10"/>
      <c r="S356" s="16"/>
      <c r="T356" s="16"/>
      <c r="W356" s="15"/>
      <c r="X356" s="3"/>
      <c r="Y356" s="14"/>
      <c r="Z356" s="8"/>
      <c r="AL356" s="10"/>
      <c r="AN356" s="16"/>
      <c r="AO356" s="16"/>
    </row>
    <row r="357" spans="2:41" x14ac:dyDescent="0.25">
      <c r="B357" s="15"/>
      <c r="C357" s="3"/>
      <c r="D357" s="14"/>
      <c r="E357" s="8"/>
      <c r="Q357" s="10"/>
      <c r="S357" s="16"/>
      <c r="T357" s="16"/>
      <c r="W357" s="15"/>
      <c r="X357" s="3"/>
      <c r="Y357" s="14"/>
      <c r="Z357" s="8"/>
      <c r="AL357" s="10"/>
      <c r="AN357" s="16"/>
      <c r="AO357" s="16"/>
    </row>
    <row r="358" spans="2:41" x14ac:dyDescent="0.25">
      <c r="B358" s="15"/>
      <c r="C358" s="3"/>
      <c r="D358" s="14"/>
      <c r="E358" s="8"/>
      <c r="Q358" s="10"/>
      <c r="S358" s="16"/>
      <c r="T358" s="16"/>
      <c r="W358" s="15"/>
      <c r="X358" s="3"/>
      <c r="Y358" s="14"/>
      <c r="Z358" s="8"/>
      <c r="AL358" s="10"/>
      <c r="AN358" s="16"/>
      <c r="AO358" s="16"/>
    </row>
    <row r="359" spans="2:41" x14ac:dyDescent="0.25">
      <c r="B359" s="15"/>
      <c r="C359" s="3"/>
      <c r="D359" s="14"/>
      <c r="E359" s="8"/>
      <c r="Q359" s="10"/>
      <c r="S359" s="16"/>
      <c r="T359" s="16"/>
      <c r="W359" s="15"/>
      <c r="X359" s="3"/>
      <c r="Y359" s="14"/>
      <c r="Z359" s="8"/>
      <c r="AL359" s="10"/>
      <c r="AN359" s="16"/>
      <c r="AO359" s="16"/>
    </row>
    <row r="360" spans="2:41" x14ac:dyDescent="0.25">
      <c r="B360" s="15"/>
      <c r="C360" s="3"/>
      <c r="D360" s="14"/>
      <c r="E360" s="8"/>
      <c r="Q360" s="10"/>
      <c r="S360" s="16"/>
      <c r="T360" s="16"/>
      <c r="W360" s="15"/>
      <c r="X360" s="3"/>
      <c r="Y360" s="14"/>
      <c r="Z360" s="8"/>
      <c r="AL360" s="10"/>
      <c r="AN360" s="16"/>
      <c r="AO360" s="16"/>
    </row>
    <row r="361" spans="2:41" x14ac:dyDescent="0.25">
      <c r="B361" s="15"/>
      <c r="C361" s="3"/>
      <c r="D361" s="14"/>
      <c r="E361" s="8"/>
      <c r="Q361" s="10"/>
      <c r="S361" s="16"/>
      <c r="T361" s="16"/>
      <c r="W361" s="15"/>
      <c r="X361" s="3"/>
      <c r="Y361" s="14"/>
      <c r="Z361" s="8"/>
      <c r="AL361" s="10"/>
      <c r="AN361" s="16"/>
      <c r="AO361" s="16"/>
    </row>
    <row r="362" spans="2:41" x14ac:dyDescent="0.25">
      <c r="B362" s="15"/>
      <c r="C362" s="3"/>
      <c r="D362" s="14"/>
      <c r="E362" s="8"/>
      <c r="Q362" s="10"/>
      <c r="S362" s="16"/>
      <c r="T362" s="16"/>
      <c r="W362" s="15"/>
      <c r="X362" s="3"/>
      <c r="Y362" s="14"/>
      <c r="Z362" s="8"/>
      <c r="AL362" s="10"/>
      <c r="AN362" s="16"/>
      <c r="AO362" s="16"/>
    </row>
    <row r="363" spans="2:41" x14ac:dyDescent="0.25">
      <c r="B363" s="15"/>
      <c r="C363" s="3"/>
      <c r="D363" s="14"/>
      <c r="E363" s="8"/>
      <c r="Q363" s="10"/>
      <c r="S363" s="16"/>
      <c r="T363" s="16"/>
      <c r="W363" s="15"/>
      <c r="X363" s="3"/>
      <c r="Y363" s="14"/>
      <c r="Z363" s="8"/>
      <c r="AL363" s="10"/>
      <c r="AN363" s="16"/>
      <c r="AO363" s="16"/>
    </row>
    <row r="364" spans="2:41" x14ac:dyDescent="0.25">
      <c r="B364" s="15"/>
      <c r="C364" s="3"/>
      <c r="D364" s="14"/>
      <c r="E364" s="8"/>
      <c r="Q364" s="10"/>
      <c r="S364" s="16"/>
      <c r="T364" s="16"/>
      <c r="W364" s="15"/>
      <c r="X364" s="3"/>
      <c r="Y364" s="14"/>
      <c r="Z364" s="8"/>
      <c r="AL364" s="10"/>
      <c r="AN364" s="16"/>
      <c r="AO364" s="16"/>
    </row>
    <row r="365" spans="2:41" x14ac:dyDescent="0.25">
      <c r="B365" s="15"/>
      <c r="C365" s="3"/>
      <c r="D365" s="14"/>
      <c r="E365" s="8"/>
      <c r="Q365" s="10"/>
      <c r="S365" s="16"/>
      <c r="T365" s="16"/>
      <c r="W365" s="15"/>
      <c r="X365" s="3"/>
      <c r="Y365" s="14"/>
      <c r="Z365" s="8"/>
      <c r="AL365" s="10"/>
      <c r="AN365" s="16"/>
      <c r="AO365" s="16"/>
    </row>
    <row r="366" spans="2:41" x14ac:dyDescent="0.25">
      <c r="B366" s="15"/>
      <c r="C366" s="3"/>
      <c r="D366" s="14"/>
      <c r="E366" s="8"/>
      <c r="Q366" s="10"/>
      <c r="S366" s="16"/>
      <c r="T366" s="16"/>
      <c r="W366" s="15"/>
      <c r="X366" s="3"/>
      <c r="Y366" s="14"/>
      <c r="Z366" s="8"/>
      <c r="AL366" s="10"/>
      <c r="AN366" s="16"/>
      <c r="AO366" s="16"/>
    </row>
    <row r="367" spans="2:41" x14ac:dyDescent="0.25">
      <c r="B367" s="15"/>
      <c r="C367" s="3"/>
      <c r="D367" s="14"/>
      <c r="E367" s="8"/>
      <c r="Q367" s="10"/>
      <c r="S367" s="16"/>
      <c r="T367" s="16"/>
      <c r="W367" s="15"/>
      <c r="X367" s="3"/>
      <c r="Y367" s="14"/>
      <c r="Z367" s="8"/>
      <c r="AL367" s="10"/>
      <c r="AN367" s="16"/>
      <c r="AO367" s="16"/>
    </row>
    <row r="368" spans="2:41" x14ac:dyDescent="0.25">
      <c r="B368" s="15"/>
      <c r="C368" s="3"/>
      <c r="D368" s="14"/>
      <c r="E368" s="8"/>
      <c r="Q368" s="10"/>
      <c r="S368" s="16"/>
      <c r="T368" s="16"/>
      <c r="W368" s="15"/>
      <c r="X368" s="3"/>
      <c r="Y368" s="14"/>
      <c r="Z368" s="8"/>
      <c r="AL368" s="10"/>
      <c r="AN368" s="16"/>
      <c r="AO368" s="16"/>
    </row>
    <row r="369" spans="2:41" x14ac:dyDescent="0.25">
      <c r="B369" s="15"/>
      <c r="C369" s="3"/>
      <c r="D369" s="14"/>
      <c r="E369" s="8"/>
      <c r="Q369" s="10"/>
      <c r="S369" s="16"/>
      <c r="T369" s="16"/>
      <c r="W369" s="15"/>
      <c r="X369" s="3"/>
      <c r="Y369" s="14"/>
      <c r="Z369" s="8"/>
      <c r="AL369" s="10"/>
      <c r="AN369" s="16"/>
      <c r="AO369" s="16"/>
    </row>
    <row r="370" spans="2:41" x14ac:dyDescent="0.25">
      <c r="B370" s="15"/>
      <c r="C370" s="3"/>
      <c r="D370" s="14"/>
      <c r="E370" s="8"/>
      <c r="Q370" s="10"/>
      <c r="S370" s="16"/>
      <c r="T370" s="16"/>
      <c r="W370" s="15"/>
      <c r="X370" s="3"/>
      <c r="Y370" s="14"/>
      <c r="Z370" s="8"/>
      <c r="AL370" s="10"/>
      <c r="AN370" s="16"/>
      <c r="AO370" s="16"/>
    </row>
    <row r="371" spans="2:41" x14ac:dyDescent="0.25">
      <c r="B371" s="15"/>
      <c r="C371" s="3"/>
      <c r="D371" s="14"/>
      <c r="E371" s="8"/>
      <c r="Q371" s="10"/>
      <c r="S371" s="16"/>
      <c r="T371" s="16"/>
      <c r="W371" s="15"/>
      <c r="X371" s="3"/>
      <c r="Y371" s="14"/>
      <c r="Z371" s="8"/>
      <c r="AL371" s="10"/>
      <c r="AN371" s="16"/>
      <c r="AO371" s="16"/>
    </row>
    <row r="372" spans="2:41" x14ac:dyDescent="0.25">
      <c r="B372" s="15"/>
      <c r="C372" s="3"/>
      <c r="D372" s="14"/>
      <c r="E372" s="8"/>
      <c r="Q372" s="10"/>
      <c r="S372" s="16"/>
      <c r="T372" s="16"/>
      <c r="W372" s="15"/>
      <c r="X372" s="3"/>
      <c r="Y372" s="14"/>
      <c r="Z372" s="8"/>
      <c r="AL372" s="10"/>
      <c r="AN372" s="16"/>
      <c r="AO372" s="16"/>
    </row>
    <row r="373" spans="2:41" x14ac:dyDescent="0.25">
      <c r="B373" s="15"/>
      <c r="C373" s="3"/>
      <c r="D373" s="14"/>
      <c r="E373" s="8"/>
      <c r="Q373" s="10"/>
      <c r="S373" s="16"/>
      <c r="T373" s="16"/>
      <c r="W373" s="15"/>
      <c r="X373" s="3"/>
      <c r="Y373" s="14"/>
      <c r="Z373" s="8"/>
      <c r="AL373" s="10"/>
      <c r="AN373" s="16"/>
      <c r="AO373" s="16"/>
    </row>
    <row r="374" spans="2:41" x14ac:dyDescent="0.25">
      <c r="B374" s="15"/>
      <c r="C374" s="3"/>
      <c r="D374" s="14"/>
      <c r="E374" s="8"/>
      <c r="Q374" s="10"/>
      <c r="S374" s="16"/>
      <c r="T374" s="16"/>
      <c r="W374" s="15"/>
      <c r="X374" s="3"/>
      <c r="Y374" s="14"/>
      <c r="Z374" s="8"/>
      <c r="AL374" s="10"/>
      <c r="AN374" s="16"/>
      <c r="AO374" s="16"/>
    </row>
    <row r="375" spans="2:41" x14ac:dyDescent="0.25">
      <c r="B375" s="15"/>
      <c r="C375" s="3"/>
      <c r="D375" s="14"/>
      <c r="E375" s="8"/>
      <c r="Q375" s="10"/>
      <c r="S375" s="16"/>
      <c r="T375" s="16"/>
      <c r="W375" s="15"/>
      <c r="X375" s="3"/>
      <c r="Y375" s="14"/>
      <c r="Z375" s="8"/>
      <c r="AL375" s="10"/>
      <c r="AN375" s="16"/>
      <c r="AO375" s="16"/>
    </row>
    <row r="376" spans="2:41" x14ac:dyDescent="0.25">
      <c r="B376" s="15"/>
      <c r="C376" s="3"/>
      <c r="D376" s="14"/>
      <c r="E376" s="8"/>
      <c r="Q376" s="10"/>
      <c r="S376" s="16"/>
      <c r="T376" s="16"/>
      <c r="W376" s="15"/>
      <c r="X376" s="3"/>
      <c r="Y376" s="14"/>
      <c r="Z376" s="8"/>
      <c r="AL376" s="10"/>
      <c r="AN376" s="16"/>
      <c r="AO376" s="16"/>
    </row>
    <row r="377" spans="2:41" x14ac:dyDescent="0.25">
      <c r="B377" s="15"/>
      <c r="C377" s="3"/>
      <c r="D377" s="14"/>
      <c r="E377" s="8"/>
      <c r="Q377" s="10"/>
      <c r="S377" s="16"/>
      <c r="T377" s="16"/>
      <c r="W377" s="15"/>
      <c r="X377" s="3"/>
      <c r="Y377" s="14"/>
      <c r="Z377" s="8"/>
      <c r="AL377" s="10"/>
      <c r="AN377" s="16"/>
      <c r="AO377" s="16"/>
    </row>
    <row r="378" spans="2:41" x14ac:dyDescent="0.25">
      <c r="B378" s="15"/>
      <c r="C378" s="3"/>
      <c r="D378" s="14"/>
      <c r="E378" s="8"/>
      <c r="Q378" s="10"/>
      <c r="S378" s="16"/>
      <c r="T378" s="16"/>
      <c r="W378" s="15"/>
      <c r="X378" s="3"/>
      <c r="Y378" s="14"/>
      <c r="Z378" s="8"/>
      <c r="AL378" s="10"/>
      <c r="AN378" s="16"/>
      <c r="AO378" s="16"/>
    </row>
    <row r="379" spans="2:41" x14ac:dyDescent="0.25">
      <c r="B379" s="15"/>
      <c r="C379" s="3"/>
      <c r="D379" s="14"/>
      <c r="E379" s="8"/>
      <c r="Q379" s="10"/>
      <c r="S379" s="16"/>
      <c r="T379" s="16"/>
      <c r="W379" s="15"/>
      <c r="X379" s="3"/>
      <c r="Y379" s="14"/>
      <c r="Z379" s="8"/>
      <c r="AL379" s="10"/>
      <c r="AN379" s="16"/>
      <c r="AO379" s="16"/>
    </row>
    <row r="380" spans="2:41" x14ac:dyDescent="0.25">
      <c r="B380" s="15"/>
      <c r="C380" s="3"/>
      <c r="D380" s="14"/>
      <c r="E380" s="8"/>
      <c r="Q380" s="10"/>
      <c r="S380" s="16"/>
      <c r="T380" s="16"/>
      <c r="W380" s="15"/>
      <c r="X380" s="3"/>
      <c r="Y380" s="14"/>
      <c r="Z380" s="8"/>
      <c r="AL380" s="10"/>
      <c r="AN380" s="16"/>
      <c r="AO380" s="16"/>
    </row>
    <row r="381" spans="2:41" x14ac:dyDescent="0.25">
      <c r="B381" s="15"/>
      <c r="C381" s="3"/>
      <c r="D381" s="14"/>
      <c r="E381" s="8"/>
      <c r="Q381" s="10"/>
      <c r="S381" s="16"/>
      <c r="T381" s="16"/>
      <c r="W381" s="15"/>
      <c r="X381" s="3"/>
      <c r="Y381" s="14"/>
      <c r="Z381" s="8"/>
      <c r="AL381" s="10"/>
      <c r="AN381" s="16"/>
      <c r="AO381" s="16"/>
    </row>
    <row r="382" spans="2:41" x14ac:dyDescent="0.25">
      <c r="B382" s="15"/>
      <c r="C382" s="3"/>
      <c r="D382" s="14"/>
      <c r="E382" s="8"/>
      <c r="Q382" s="10"/>
      <c r="S382" s="16"/>
      <c r="T382" s="16"/>
      <c r="W382" s="15"/>
      <c r="X382" s="3"/>
      <c r="Y382" s="14"/>
      <c r="Z382" s="8"/>
      <c r="AL382" s="10"/>
      <c r="AN382" s="16"/>
      <c r="AO382" s="16"/>
    </row>
    <row r="383" spans="2:41" x14ac:dyDescent="0.25">
      <c r="B383" s="15"/>
      <c r="C383" s="3"/>
      <c r="D383" s="14"/>
      <c r="E383" s="8"/>
      <c r="Q383" s="10"/>
      <c r="S383" s="16"/>
      <c r="T383" s="16"/>
      <c r="W383" s="15"/>
      <c r="X383" s="3"/>
      <c r="Y383" s="14"/>
      <c r="Z383" s="8"/>
      <c r="AL383" s="10"/>
      <c r="AN383" s="16"/>
      <c r="AO383" s="16"/>
    </row>
    <row r="384" spans="2:41" x14ac:dyDescent="0.25">
      <c r="B384" s="15"/>
      <c r="C384" s="3"/>
      <c r="D384" s="14"/>
      <c r="E384" s="8"/>
      <c r="Q384" s="10"/>
      <c r="S384" s="16"/>
      <c r="T384" s="16"/>
      <c r="W384" s="15"/>
      <c r="X384" s="3"/>
      <c r="Y384" s="14"/>
      <c r="Z384" s="8"/>
      <c r="AL384" s="10"/>
      <c r="AN384" s="16"/>
      <c r="AO384" s="16"/>
    </row>
    <row r="385" spans="2:41" x14ac:dyDescent="0.25">
      <c r="B385" s="15"/>
      <c r="C385" s="3"/>
      <c r="D385" s="14"/>
      <c r="E385" s="8"/>
      <c r="Q385" s="10"/>
      <c r="S385" s="16"/>
      <c r="T385" s="16"/>
      <c r="W385" s="15"/>
      <c r="X385" s="3"/>
      <c r="Y385" s="14"/>
      <c r="Z385" s="8"/>
      <c r="AL385" s="10"/>
      <c r="AN385" s="16"/>
      <c r="AO385" s="16"/>
    </row>
    <row r="386" spans="2:41" x14ac:dyDescent="0.25">
      <c r="B386" s="15"/>
      <c r="C386" s="3"/>
      <c r="D386" s="14"/>
      <c r="E386" s="8"/>
      <c r="Q386" s="10"/>
      <c r="S386" s="16"/>
      <c r="T386" s="16"/>
      <c r="W386" s="15"/>
      <c r="X386" s="3"/>
      <c r="Y386" s="14"/>
      <c r="Z386" s="8"/>
      <c r="AL386" s="10"/>
      <c r="AN386" s="16"/>
      <c r="AO386" s="16"/>
    </row>
    <row r="387" spans="2:41" x14ac:dyDescent="0.25">
      <c r="B387" s="15"/>
      <c r="C387" s="3"/>
      <c r="D387" s="14"/>
      <c r="E387" s="8"/>
      <c r="Q387" s="10"/>
      <c r="S387" s="16"/>
      <c r="T387" s="16"/>
      <c r="W387" s="15"/>
      <c r="X387" s="3"/>
      <c r="Y387" s="14"/>
      <c r="Z387" s="8"/>
      <c r="AL387" s="10"/>
      <c r="AN387" s="16"/>
      <c r="AO387" s="16"/>
    </row>
    <row r="388" spans="2:41" x14ac:dyDescent="0.25">
      <c r="B388" s="15"/>
      <c r="C388" s="3"/>
      <c r="D388" s="14"/>
      <c r="E388" s="8"/>
      <c r="Q388" s="10"/>
      <c r="S388" s="16"/>
      <c r="T388" s="16"/>
      <c r="W388" s="15"/>
      <c r="X388" s="3"/>
      <c r="Y388" s="14"/>
      <c r="Z388" s="8"/>
      <c r="AL388" s="10"/>
      <c r="AN388" s="16"/>
      <c r="AO388" s="16"/>
    </row>
    <row r="389" spans="2:41" x14ac:dyDescent="0.25">
      <c r="B389" s="15"/>
      <c r="C389" s="3"/>
      <c r="D389" s="14"/>
      <c r="E389" s="8"/>
      <c r="Q389" s="10"/>
      <c r="S389" s="16"/>
      <c r="T389" s="16"/>
      <c r="W389" s="15"/>
      <c r="X389" s="3"/>
      <c r="Y389" s="14"/>
      <c r="Z389" s="8"/>
      <c r="AL389" s="10"/>
      <c r="AN389" s="16"/>
      <c r="AO389" s="16"/>
    </row>
    <row r="390" spans="2:41" x14ac:dyDescent="0.25">
      <c r="B390" s="15"/>
      <c r="C390" s="3"/>
      <c r="D390" s="14"/>
      <c r="E390" s="8"/>
      <c r="Q390" s="10"/>
      <c r="S390" s="16"/>
      <c r="T390" s="16"/>
      <c r="W390" s="15"/>
      <c r="X390" s="3"/>
      <c r="Y390" s="14"/>
      <c r="Z390" s="8"/>
      <c r="AL390" s="10"/>
      <c r="AN390" s="16"/>
      <c r="AO390" s="16"/>
    </row>
    <row r="391" spans="2:41" x14ac:dyDescent="0.25">
      <c r="B391" s="15"/>
      <c r="C391" s="3"/>
      <c r="D391" s="14"/>
      <c r="E391" s="8"/>
      <c r="Q391" s="10"/>
      <c r="S391" s="16"/>
      <c r="T391" s="16"/>
      <c r="W391" s="15"/>
      <c r="X391" s="3"/>
      <c r="Y391" s="14"/>
      <c r="Z391" s="8"/>
      <c r="AL391" s="10"/>
      <c r="AN391" s="16"/>
      <c r="AO391" s="16"/>
    </row>
    <row r="392" spans="2:41" x14ac:dyDescent="0.25">
      <c r="B392" s="15"/>
      <c r="C392" s="3"/>
      <c r="D392" s="14"/>
      <c r="E392" s="8"/>
      <c r="Q392" s="10"/>
      <c r="S392" s="16"/>
      <c r="T392" s="16"/>
      <c r="W392" s="15"/>
      <c r="X392" s="3"/>
      <c r="Y392" s="14"/>
      <c r="Z392" s="8"/>
      <c r="AL392" s="10"/>
      <c r="AN392" s="16"/>
      <c r="AO392" s="16"/>
    </row>
    <row r="393" spans="2:41" x14ac:dyDescent="0.25">
      <c r="B393" s="15"/>
      <c r="C393" s="3"/>
      <c r="D393" s="14"/>
      <c r="E393" s="8"/>
      <c r="Q393" s="10"/>
      <c r="S393" s="16"/>
      <c r="T393" s="16"/>
      <c r="W393" s="15"/>
      <c r="X393" s="3"/>
      <c r="Y393" s="14"/>
      <c r="Z393" s="8"/>
      <c r="AL393" s="10"/>
      <c r="AN393" s="16"/>
      <c r="AO393" s="16"/>
    </row>
    <row r="394" spans="2:41" x14ac:dyDescent="0.25">
      <c r="B394" s="15"/>
      <c r="C394" s="3"/>
      <c r="D394" s="14"/>
      <c r="E394" s="8"/>
      <c r="Q394" s="10"/>
      <c r="S394" s="16"/>
      <c r="T394" s="16"/>
      <c r="W394" s="15"/>
      <c r="X394" s="3"/>
      <c r="Y394" s="14"/>
      <c r="Z394" s="8"/>
      <c r="AL394" s="10"/>
      <c r="AN394" s="16"/>
      <c r="AO394" s="16"/>
    </row>
    <row r="395" spans="2:41" x14ac:dyDescent="0.25">
      <c r="B395" s="15"/>
      <c r="C395" s="3"/>
      <c r="D395" s="14"/>
      <c r="E395" s="8"/>
      <c r="Q395" s="10"/>
      <c r="S395" s="16"/>
      <c r="T395" s="16"/>
      <c r="W395" s="15"/>
      <c r="X395" s="3"/>
      <c r="Y395" s="14"/>
      <c r="Z395" s="8"/>
      <c r="AL395" s="10"/>
      <c r="AN395" s="16"/>
      <c r="AO395" s="16"/>
    </row>
    <row r="396" spans="2:41" x14ac:dyDescent="0.25">
      <c r="B396" s="15"/>
      <c r="C396" s="3"/>
      <c r="D396" s="14"/>
      <c r="E396" s="8"/>
      <c r="Q396" s="10"/>
      <c r="S396" s="16"/>
      <c r="T396" s="16"/>
      <c r="W396" s="15"/>
      <c r="X396" s="3"/>
      <c r="Y396" s="14"/>
      <c r="Z396" s="8"/>
      <c r="AL396" s="10"/>
      <c r="AN396" s="16"/>
      <c r="AO396" s="16"/>
    </row>
    <row r="397" spans="2:41" x14ac:dyDescent="0.25">
      <c r="B397" s="15"/>
      <c r="C397" s="3"/>
      <c r="D397" s="14"/>
      <c r="E397" s="8"/>
      <c r="Q397" s="10"/>
      <c r="S397" s="16"/>
      <c r="T397" s="16"/>
      <c r="W397" s="15"/>
      <c r="X397" s="3"/>
      <c r="Y397" s="14"/>
      <c r="Z397" s="8"/>
      <c r="AL397" s="10"/>
      <c r="AN397" s="16"/>
      <c r="AO397" s="16"/>
    </row>
    <row r="398" spans="2:41" x14ac:dyDescent="0.25">
      <c r="B398" s="15"/>
      <c r="C398" s="3"/>
      <c r="D398" s="14"/>
      <c r="E398" s="8"/>
      <c r="Q398" s="10"/>
      <c r="S398" s="16"/>
      <c r="T398" s="16"/>
      <c r="W398" s="15"/>
      <c r="X398" s="3"/>
      <c r="Y398" s="14"/>
      <c r="Z398" s="8"/>
      <c r="AL398" s="10"/>
      <c r="AN398" s="16"/>
      <c r="AO398" s="16"/>
    </row>
    <row r="399" spans="2:41" x14ac:dyDescent="0.25">
      <c r="B399" s="15"/>
      <c r="C399" s="3"/>
      <c r="D399" s="14"/>
      <c r="E399" s="8"/>
      <c r="Q399" s="10"/>
      <c r="S399" s="16"/>
      <c r="T399" s="16"/>
      <c r="W399" s="15"/>
      <c r="X399" s="3"/>
      <c r="Y399" s="14"/>
      <c r="Z399" s="8"/>
      <c r="AL399" s="10"/>
      <c r="AN399" s="16"/>
      <c r="AO399" s="16"/>
    </row>
    <row r="400" spans="2:41" x14ac:dyDescent="0.25">
      <c r="B400" s="15"/>
      <c r="C400" s="3"/>
      <c r="D400" s="14"/>
      <c r="E400" s="8"/>
      <c r="Q400" s="10"/>
      <c r="S400" s="16"/>
      <c r="T400" s="16"/>
      <c r="W400" s="15"/>
      <c r="X400" s="3"/>
      <c r="Y400" s="14"/>
      <c r="Z400" s="8"/>
      <c r="AL400" s="10"/>
      <c r="AN400" s="16"/>
      <c r="AO400" s="16"/>
    </row>
    <row r="401" spans="2:41" x14ac:dyDescent="0.25">
      <c r="B401" s="15"/>
      <c r="C401" s="3"/>
      <c r="D401" s="14"/>
      <c r="E401" s="8"/>
      <c r="Q401" s="10"/>
      <c r="S401" s="16"/>
      <c r="T401" s="16"/>
      <c r="W401" s="15"/>
      <c r="X401" s="3"/>
      <c r="Y401" s="14"/>
      <c r="Z401" s="8"/>
      <c r="AL401" s="10"/>
      <c r="AN401" s="16"/>
      <c r="AO401" s="16"/>
    </row>
    <row r="402" spans="2:41" x14ac:dyDescent="0.25">
      <c r="B402" s="15"/>
      <c r="C402" s="3"/>
      <c r="D402" s="14"/>
      <c r="E402" s="8"/>
      <c r="Q402" s="10"/>
      <c r="S402" s="16"/>
      <c r="T402" s="16"/>
      <c r="W402" s="15"/>
      <c r="X402" s="3"/>
      <c r="Y402" s="14"/>
      <c r="Z402" s="8"/>
      <c r="AL402" s="10"/>
      <c r="AN402" s="16"/>
      <c r="AO402" s="16"/>
    </row>
    <row r="403" spans="2:41" x14ac:dyDescent="0.25">
      <c r="B403" s="15"/>
      <c r="C403" s="3"/>
      <c r="D403" s="14"/>
      <c r="E403" s="8"/>
      <c r="Q403" s="10"/>
      <c r="S403" s="16"/>
      <c r="T403" s="16"/>
      <c r="W403" s="15"/>
      <c r="X403" s="3"/>
      <c r="Y403" s="14"/>
      <c r="Z403" s="8"/>
      <c r="AL403" s="10"/>
      <c r="AN403" s="16"/>
      <c r="AO403" s="16"/>
    </row>
    <row r="404" spans="2:41" x14ac:dyDescent="0.25">
      <c r="B404" s="15"/>
      <c r="C404" s="3"/>
      <c r="D404" s="14"/>
      <c r="E404" s="8"/>
      <c r="Q404" s="10"/>
      <c r="S404" s="16"/>
      <c r="T404" s="16"/>
      <c r="W404" s="15"/>
      <c r="X404" s="3"/>
      <c r="Y404" s="14"/>
      <c r="Z404" s="8"/>
      <c r="AL404" s="10"/>
      <c r="AN404" s="16"/>
      <c r="AO404" s="16"/>
    </row>
    <row r="405" spans="2:41" x14ac:dyDescent="0.25">
      <c r="W405" s="15"/>
      <c r="X405" s="3"/>
      <c r="Y405" s="14"/>
      <c r="Z405" s="8"/>
      <c r="AL405" s="10"/>
      <c r="AN405" s="16"/>
      <c r="AO405" s="16"/>
    </row>
    <row r="406" spans="2:41" x14ac:dyDescent="0.25">
      <c r="W406" s="15"/>
      <c r="X406" s="3"/>
      <c r="Y406" s="14"/>
      <c r="Z406" s="8"/>
      <c r="AL406" s="10"/>
      <c r="AN406" s="16"/>
      <c r="AO406" s="16"/>
    </row>
    <row r="407" spans="2:41" x14ac:dyDescent="0.25">
      <c r="W407" s="15"/>
      <c r="X407" s="3"/>
      <c r="Y407" s="14"/>
      <c r="Z407" s="8"/>
      <c r="AL407" s="10"/>
      <c r="AN407" s="16"/>
      <c r="AO407" s="16"/>
    </row>
    <row r="408" spans="2:41" x14ac:dyDescent="0.25">
      <c r="W408" s="15"/>
      <c r="X408" s="3"/>
      <c r="Y408" s="14"/>
      <c r="Z408" s="8"/>
      <c r="AL408" s="10"/>
      <c r="AN408" s="16"/>
      <c r="AO408" s="16"/>
    </row>
    <row r="409" spans="2:41" x14ac:dyDescent="0.25">
      <c r="W409" s="15"/>
      <c r="X409" s="3"/>
      <c r="Y409" s="14"/>
      <c r="Z409" s="8"/>
      <c r="AL409" s="10"/>
      <c r="AN409" s="16"/>
      <c r="AO409" s="16"/>
    </row>
    <row r="410" spans="2:41" x14ac:dyDescent="0.25">
      <c r="W410" s="15"/>
      <c r="X410" s="3"/>
      <c r="Y410" s="14"/>
      <c r="Z410" s="8"/>
      <c r="AL410" s="10"/>
      <c r="AN410" s="16"/>
      <c r="AO410" s="16"/>
    </row>
    <row r="411" spans="2:41" x14ac:dyDescent="0.25">
      <c r="W411" s="15"/>
      <c r="X411" s="3"/>
      <c r="Y411" s="14"/>
      <c r="Z411" s="8"/>
      <c r="AL411" s="10"/>
      <c r="AN411" s="16"/>
      <c r="AO411" s="16"/>
    </row>
    <row r="412" spans="2:41" x14ac:dyDescent="0.25">
      <c r="W412" s="15"/>
      <c r="X412" s="3"/>
      <c r="Y412" s="14"/>
      <c r="Z412" s="8"/>
      <c r="AL412" s="10"/>
      <c r="AN412" s="16"/>
      <c r="AO412" s="16"/>
    </row>
    <row r="413" spans="2:41" x14ac:dyDescent="0.25">
      <c r="W413" s="15"/>
      <c r="X413" s="3"/>
      <c r="Y413" s="14"/>
      <c r="Z413" s="8"/>
      <c r="AL413" s="10"/>
      <c r="AN413" s="16"/>
      <c r="AO413" s="16"/>
    </row>
    <row r="414" spans="2:41" x14ac:dyDescent="0.25">
      <c r="W414" s="15"/>
      <c r="X414" s="3"/>
      <c r="Y414" s="14"/>
      <c r="Z414" s="8"/>
      <c r="AL414" s="10"/>
      <c r="AN414" s="16"/>
      <c r="AO414" s="16"/>
    </row>
    <row r="415" spans="2:41" x14ac:dyDescent="0.25">
      <c r="W415" s="15"/>
      <c r="X415" s="3"/>
      <c r="Y415" s="14"/>
      <c r="Z415" s="8"/>
      <c r="AL415" s="10"/>
      <c r="AN415" s="16"/>
      <c r="AO415" s="16"/>
    </row>
    <row r="416" spans="2:41" x14ac:dyDescent="0.25">
      <c r="W416" s="15"/>
      <c r="X416" s="3"/>
      <c r="Y416" s="14"/>
      <c r="Z416" s="8"/>
      <c r="AL416" s="10"/>
      <c r="AN416" s="16"/>
      <c r="AO416" s="16"/>
    </row>
    <row r="417" spans="23:41" x14ac:dyDescent="0.25">
      <c r="W417" s="15"/>
      <c r="X417" s="3"/>
      <c r="Y417" s="14"/>
      <c r="Z417" s="8"/>
      <c r="AL417" s="10"/>
      <c r="AN417" s="16"/>
      <c r="AO417" s="16"/>
    </row>
    <row r="418" spans="23:41" x14ac:dyDescent="0.25">
      <c r="W418" s="15"/>
      <c r="X418" s="3"/>
      <c r="Y418" s="14"/>
      <c r="Z418" s="8"/>
      <c r="AL418" s="10"/>
      <c r="AN418" s="16"/>
      <c r="AO418" s="16"/>
    </row>
    <row r="419" spans="23:41" x14ac:dyDescent="0.25">
      <c r="W419" s="15"/>
      <c r="X419" s="3"/>
      <c r="Y419" s="14"/>
      <c r="Z419" s="8"/>
      <c r="AL419" s="10"/>
      <c r="AN419" s="16"/>
      <c r="AO419" s="16"/>
    </row>
    <row r="420" spans="23:41" x14ac:dyDescent="0.25">
      <c r="W420" s="15"/>
      <c r="X420" s="3"/>
      <c r="Y420" s="14"/>
      <c r="Z420" s="8"/>
      <c r="AL420" s="10"/>
      <c r="AN420" s="16"/>
      <c r="AO420" s="16"/>
    </row>
    <row r="421" spans="23:41" x14ac:dyDescent="0.25">
      <c r="W421" s="15"/>
      <c r="X421" s="3"/>
      <c r="Y421" s="14"/>
      <c r="Z421" s="8"/>
      <c r="AL421" s="10"/>
      <c r="AN421" s="16"/>
      <c r="AO421" s="16"/>
    </row>
    <row r="422" spans="23:41" x14ac:dyDescent="0.25">
      <c r="W422" s="15"/>
      <c r="X422" s="3"/>
      <c r="Y422" s="14"/>
      <c r="Z422" s="8"/>
      <c r="AL422" s="10"/>
      <c r="AN422" s="16"/>
      <c r="AO422" s="16"/>
    </row>
    <row r="423" spans="23:41" x14ac:dyDescent="0.25">
      <c r="W423" s="15"/>
      <c r="X423" s="3"/>
      <c r="Y423" s="14"/>
      <c r="Z423" s="8"/>
      <c r="AL423" s="10"/>
      <c r="AN423" s="16"/>
      <c r="AO423" s="16"/>
    </row>
    <row r="424" spans="23:41" x14ac:dyDescent="0.25">
      <c r="W424" s="15"/>
      <c r="X424" s="3"/>
      <c r="Y424" s="14"/>
      <c r="Z424" s="8"/>
      <c r="AL424" s="10"/>
      <c r="AN424" s="16"/>
      <c r="AO424" s="16"/>
    </row>
  </sheetData>
  <conditionalFormatting sqref="F252:F404">
    <cfRule type="cellIs" dxfId="23" priority="37" operator="equal">
      <formula>"canceled"</formula>
    </cfRule>
    <cfRule type="cellIs" dxfId="22" priority="38" operator="equal">
      <formula>"failed"</formula>
    </cfRule>
    <cfRule type="cellIs" dxfId="21" priority="39" operator="equal">
      <formula>"successful"</formula>
    </cfRule>
    <cfRule type="cellIs" dxfId="20" priority="40" operator="equal">
      <formula>"live"</formula>
    </cfRule>
  </conditionalFormatting>
  <conditionalFormatting sqref="O252:O404">
    <cfRule type="colorScale" priority="36">
      <colorScale>
        <cfvo type="min"/>
        <cfvo type="percentile" val="90"/>
        <color rgb="FFFF0000"/>
        <color rgb="FF00B0F0"/>
      </colorScale>
    </cfRule>
  </conditionalFormatting>
  <conditionalFormatting sqref="AA80:AA424">
    <cfRule type="cellIs" dxfId="19" priority="32" operator="equal">
      <formula>"canceled"</formula>
    </cfRule>
    <cfRule type="cellIs" dxfId="18" priority="33" operator="equal">
      <formula>"failed"</formula>
    </cfRule>
    <cfRule type="cellIs" dxfId="17" priority="34" operator="equal">
      <formula>"successful"</formula>
    </cfRule>
    <cfRule type="cellIs" dxfId="16" priority="35" operator="equal">
      <formula>"live"</formula>
    </cfRule>
  </conditionalFormatting>
  <conditionalFormatting sqref="AJ80:AJ424">
    <cfRule type="colorScale" priority="31">
      <colorScale>
        <cfvo type="min"/>
        <cfvo type="percentile" val="90"/>
        <color rgb="FFFF0000"/>
        <color rgb="FF00B0F0"/>
      </colorScale>
    </cfRule>
  </conditionalFormatting>
  <conditionalFormatting sqref="F1:F251">
    <cfRule type="cellIs" dxfId="15" priority="17" operator="equal">
      <formula>"canceled"</formula>
    </cfRule>
    <cfRule type="cellIs" dxfId="14" priority="18" operator="equal">
      <formula>"failed"</formula>
    </cfRule>
    <cfRule type="cellIs" dxfId="13" priority="19" operator="equal">
      <formula>"successful"</formula>
    </cfRule>
    <cfRule type="cellIs" dxfId="12" priority="20" operator="equal">
      <formula>"live"</formula>
    </cfRule>
  </conditionalFormatting>
  <conditionalFormatting sqref="O1:O251">
    <cfRule type="colorScale" priority="16">
      <colorScale>
        <cfvo type="min"/>
        <cfvo type="percentile" val="90"/>
        <color rgb="FFFF0000"/>
        <color rgb="FF00B0F0"/>
      </colorScale>
    </cfRule>
  </conditionalFormatting>
  <conditionalFormatting sqref="AA36:AA79">
    <cfRule type="cellIs" dxfId="11" priority="12" operator="equal">
      <formula>"canceled"</formula>
    </cfRule>
    <cfRule type="cellIs" dxfId="10" priority="13" operator="equal">
      <formula>"failed"</formula>
    </cfRule>
    <cfRule type="cellIs" dxfId="9" priority="14" operator="equal">
      <formula>"successful"</formula>
    </cfRule>
    <cfRule type="cellIs" dxfId="8" priority="15" operator="equal">
      <formula>"live"</formula>
    </cfRule>
  </conditionalFormatting>
  <conditionalFormatting sqref="AJ36:AJ79">
    <cfRule type="colorScale" priority="11">
      <colorScale>
        <cfvo type="min"/>
        <cfvo type="percentile" val="90"/>
        <color rgb="FFFF0000"/>
        <color rgb="FF00B0F0"/>
      </colorScale>
    </cfRule>
  </conditionalFormatting>
  <conditionalFormatting sqref="AA1:AA35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AJ1:AJ35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AV1:AV4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BE1:BE4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F52D7-12A6-4DCD-A295-7A936D20FE7D}">
  <dimension ref="A1:K14"/>
  <sheetViews>
    <sheetView workbookViewId="0">
      <selection activeCell="D6" sqref="D6"/>
    </sheetView>
  </sheetViews>
  <sheetFormatPr defaultRowHeight="15" x14ac:dyDescent="0.25"/>
  <cols>
    <col min="1" max="1" width="28.140625" bestFit="1" customWidth="1"/>
    <col min="2" max="3" width="11.5703125" style="18" bestFit="1" customWidth="1"/>
    <col min="5" max="5" width="15.5703125" bestFit="1" customWidth="1"/>
    <col min="6" max="6" width="11.5703125" bestFit="1" customWidth="1"/>
    <col min="7" max="7" width="12.5703125" bestFit="1" customWidth="1"/>
    <col min="9" max="9" width="15.5703125" bestFit="1" customWidth="1"/>
    <col min="10" max="11" width="18" bestFit="1" customWidth="1"/>
  </cols>
  <sheetData>
    <row r="1" spans="1:11" x14ac:dyDescent="0.25">
      <c r="A1" t="s">
        <v>8391</v>
      </c>
      <c r="B1" s="18" t="s">
        <v>8385</v>
      </c>
      <c r="C1" s="18" t="s">
        <v>8386</v>
      </c>
      <c r="E1" t="s">
        <v>8400</v>
      </c>
      <c r="F1" t="s">
        <v>8385</v>
      </c>
      <c r="G1" t="s">
        <v>8386</v>
      </c>
      <c r="I1" t="s">
        <v>8401</v>
      </c>
      <c r="J1" t="s">
        <v>8385</v>
      </c>
      <c r="K1" t="s">
        <v>8386</v>
      </c>
    </row>
    <row r="2" spans="1:11" x14ac:dyDescent="0.25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  <c r="E2" t="s">
        <v>8387</v>
      </c>
      <c r="F2" s="14">
        <f>AVERAGE('Successful US Kickstarters'!Y:Y)</f>
        <v>11797.983870967742</v>
      </c>
      <c r="G2" s="14">
        <f>AVERAGE('Failed US Kickstarters'!Y:Y)</f>
        <v>19033.823529411766</v>
      </c>
      <c r="I2" t="s">
        <v>8387</v>
      </c>
      <c r="J2" s="14">
        <f>AVERAGE('Successful US Kickstarters'!AT:AT)</f>
        <v>5105.5555555555557</v>
      </c>
      <c r="K2" s="14">
        <f>AVERAGE('Failed US Kickstarters'!AT:AT)</f>
        <v>121471.25</v>
      </c>
    </row>
    <row r="3" spans="1:11" x14ac:dyDescent="0.2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  <c r="E3" t="s">
        <v>8388</v>
      </c>
      <c r="F3" s="14">
        <f>MEDIAN('Successful US Kickstarters'!Y:Y)</f>
        <v>9000</v>
      </c>
      <c r="G3" s="14">
        <f>MEDIAN('Failed US Kickstarters'!Y:Y)</f>
        <v>15750</v>
      </c>
      <c r="I3" t="s">
        <v>8388</v>
      </c>
      <c r="J3" s="14">
        <f>MEDIAN('Successful US Kickstarters'!AT:AT)</f>
        <v>3500</v>
      </c>
      <c r="K3" s="14">
        <f>MEDIAN('Failed US Kickstarters'!AT:AT)</f>
        <v>7500</v>
      </c>
    </row>
    <row r="4" spans="1:11" x14ac:dyDescent="0.25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  <c r="F4" s="14"/>
      <c r="G4" s="14"/>
      <c r="J4" s="14"/>
      <c r="K4" s="14"/>
    </row>
    <row r="5" spans="1:11" x14ac:dyDescent="0.25">
      <c r="A5" t="s">
        <v>8393</v>
      </c>
      <c r="B5" s="18">
        <f>_xlfn.QUARTILE.EXC('Successful US Kickstarters'!D:D,3)</f>
        <v>5000</v>
      </c>
      <c r="C5" s="18">
        <f>_xlfn.QUARTILE.EXC('Failed US Kickstarters'!D:D,3)</f>
        <v>10000</v>
      </c>
      <c r="F5" s="14"/>
      <c r="G5" s="14"/>
      <c r="J5" s="14"/>
      <c r="K5" s="14"/>
    </row>
    <row r="6" spans="1:11" x14ac:dyDescent="0.25">
      <c r="A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  <c r="F6" s="14"/>
      <c r="G6" s="14"/>
      <c r="J6" s="14"/>
      <c r="K6" s="14"/>
    </row>
    <row r="7" spans="1:11" x14ac:dyDescent="0.25">
      <c r="A7" t="s">
        <v>8395</v>
      </c>
      <c r="B7" s="18">
        <f>B5-B6</f>
        <v>3500</v>
      </c>
      <c r="C7" s="18">
        <f>C5-C6</f>
        <v>8000</v>
      </c>
      <c r="F7" s="14"/>
      <c r="G7" s="14"/>
      <c r="J7" s="14"/>
      <c r="K7" s="14"/>
    </row>
    <row r="9" spans="1:11" x14ac:dyDescent="0.25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  <c r="E9" t="s">
        <v>8389</v>
      </c>
      <c r="F9" s="14">
        <f>AVERAGE('Successful US Kickstarters'!Z:Z)</f>
        <v>16550.925645161289</v>
      </c>
      <c r="G9" s="14">
        <f>AVERAGE('Failed US Kickstarters'!Z:Z)</f>
        <v>4461.6611764705876</v>
      </c>
      <c r="I9" t="s">
        <v>8389</v>
      </c>
      <c r="J9" s="14">
        <f>AVERAGE('Successful US Kickstarters'!AU:AU)</f>
        <v>5407.8644444444435</v>
      </c>
      <c r="K9" s="14">
        <f>AVERAGE('Failed US Kickstarters'!AU:AU)</f>
        <v>1046.175</v>
      </c>
    </row>
    <row r="10" spans="1:11" x14ac:dyDescent="0.25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  <c r="E10" t="s">
        <v>8390</v>
      </c>
      <c r="F10" s="14">
        <f>MEDIAN('Successful US Kickstarters'!Z:Z)</f>
        <v>13281.5</v>
      </c>
      <c r="G10" s="14">
        <f>MEDIAN('Failed US Kickstarters'!Z:Z)</f>
        <v>1932.5</v>
      </c>
      <c r="I10" t="s">
        <v>8390</v>
      </c>
      <c r="J10" s="14">
        <f>MEDIAN('Successful US Kickstarters'!AU:AU)</f>
        <v>3750</v>
      </c>
      <c r="K10" s="14">
        <f>MEDIAN('Failed US Kickstarters'!AU:AU)</f>
        <v>326</v>
      </c>
    </row>
    <row r="11" spans="1:11" x14ac:dyDescent="0.25">
      <c r="A11" t="s">
        <v>8396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11" x14ac:dyDescent="0.25">
      <c r="A12" t="s">
        <v>8397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11" x14ac:dyDescent="0.25">
      <c r="A13" t="s">
        <v>8398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11" x14ac:dyDescent="0.25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Ernesto de Jesús</cp:lastModifiedBy>
  <dcterms:created xsi:type="dcterms:W3CDTF">2017-04-20T15:17:24Z</dcterms:created>
  <dcterms:modified xsi:type="dcterms:W3CDTF">2021-09-19T00:18:09Z</dcterms:modified>
</cp:coreProperties>
</file>