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rinterSettings/printerSettings1.bin" ContentType="application/vnd.openxmlformats-officedocument.spreadsheetml.printerSettings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cadenaa\PycharmProjects\dash-template\data\"/>
    </mc:Choice>
  </mc:AlternateContent>
  <xr:revisionPtr revIDLastSave="0" documentId="13_ncr:1_{37ECF0F3-66F2-4F19-8EDF-F8360AB26D62}" xr6:coauthVersionLast="47" xr6:coauthVersionMax="47" xr10:uidLastSave="{00000000-0000-0000-0000-000000000000}"/>
  <bookViews>
    <workbookView xWindow="-120" yWindow="-120" windowWidth="29040" windowHeight="17520" activeTab="1" xr2:uid="{E2D5E726-6FAC-4B5F-A72C-9CA373F62F42}"/>
  </bookViews>
  <sheets>
    <sheet name="Listas" sheetId="2" r:id="rId1"/>
    <sheet name="ELAX" sheetId="3" r:id="rId2"/>
    <sheet name="SOCIOS COPA" sheetId="4" r:id="rId3"/>
  </sheets>
  <definedNames>
    <definedName name="_xlnm._FilterDatabase" localSheetId="1" hidden="1">ELAX!$A$2:$AW$159</definedName>
    <definedName name="_xlnm._FilterDatabase" localSheetId="2" hidden="1">'SOCIOS COPA'!$A$1:$E$45</definedName>
    <definedName name="aplicacion_condicion" localSheetId="1">Tabla8[[Aplicación de condición ]]</definedName>
    <definedName name="aplicacion_condicion">Tabla8[[Aplicación de condición ]]</definedName>
    <definedName name="Autonomia" localSheetId="1">Tabla9[Autonomia]</definedName>
    <definedName name="Autonomia">Tabla9[Autonomia]</definedName>
    <definedName name="CM">Listas!$AF$3</definedName>
    <definedName name="Cod_Autonomia">#REF!</definedName>
    <definedName name="etapa" localSheetId="1">Tabla11[Etapa]</definedName>
    <definedName name="etapa">Tabla11[Etapa]</definedName>
    <definedName name="Familia">Tabla14[FAMILIA]</definedName>
    <definedName name="Gerencia_Negocio">Listas!$AJ$3</definedName>
    <definedName name="GS">Listas!$AH$3</definedName>
    <definedName name="GS_GM">Listas!$AG$3</definedName>
    <definedName name="Incentivo_Volumen">Listas!$D$3:$D$8</definedName>
    <definedName name="KAM">Listas!$AI$3</definedName>
    <definedName name="Logístico">Listas!$F$3:$F$5</definedName>
    <definedName name="Motivo" localSheetId="1">Tabla1[Motivo Homologado]</definedName>
    <definedName name="Motivo">Tabla1[Motivo Homologado]</definedName>
    <definedName name="MotivoHomologado" localSheetId="1">Tabla1[Motivo Homologado]</definedName>
    <definedName name="MotivoHomologado">Tabla1[Motivo Homologado]</definedName>
    <definedName name="Otros">Listas!$J$3:$J$10</definedName>
    <definedName name="Share_of_Wallet">Listas!#REF!</definedName>
    <definedName name="Steerco">Listas!$AE$3</definedName>
    <definedName name="Tier_Up">Listas!$H$3:$H$6</definedName>
    <definedName name="Tipo_condición" localSheetId="1">Tabla10[Tipo_condición]</definedName>
    <definedName name="Tipo_condición">Tabla10[Tipo_condición]</definedName>
    <definedName name="Tipo_de_Descuento" localSheetId="1">Tabla7[Tipo de Descuento]</definedName>
    <definedName name="Tipo_de_Descuento">Tabla7[Tipo de Descuento]</definedName>
    <definedName name="Unidad_medida" localSheetId="1">Tabla12[Unidad_medida]</definedName>
    <definedName name="Unidad_medida">Tabla12[Unidad_medida]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6" i="3" l="1"/>
  <c r="AD46" i="3"/>
  <c r="P46" i="3"/>
  <c r="M46" i="3"/>
  <c r="AF47" i="3"/>
  <c r="AD47" i="3"/>
  <c r="P47" i="3"/>
  <c r="M47" i="3"/>
  <c r="M159" i="3" l="1"/>
  <c r="M158" i="3"/>
  <c r="M157" i="3"/>
  <c r="M156" i="3"/>
  <c r="AF159" i="3"/>
  <c r="AD159" i="3"/>
  <c r="AF158" i="3"/>
  <c r="AD158" i="3"/>
  <c r="AF157" i="3"/>
  <c r="AD157" i="3"/>
  <c r="AF156" i="3"/>
  <c r="AD156" i="3"/>
  <c r="AF155" i="3"/>
  <c r="AD155" i="3"/>
  <c r="AF154" i="3"/>
  <c r="AD154" i="3"/>
  <c r="AF153" i="3"/>
  <c r="AD153" i="3"/>
  <c r="M155" i="3"/>
  <c r="M154" i="3"/>
  <c r="M153" i="3"/>
  <c r="M152" i="3"/>
  <c r="M151" i="3"/>
  <c r="M150" i="3"/>
  <c r="AF152" i="3"/>
  <c r="AF151" i="3"/>
  <c r="AF150" i="3"/>
  <c r="AF149" i="3"/>
  <c r="AD152" i="3"/>
  <c r="AD151" i="3"/>
  <c r="AD150" i="3"/>
  <c r="AD149" i="3"/>
  <c r="M149" i="3" l="1"/>
  <c r="M148" i="3" l="1"/>
  <c r="AF148" i="3"/>
  <c r="AD148" i="3"/>
  <c r="M147" i="3"/>
  <c r="AF147" i="3"/>
  <c r="AD147" i="3"/>
  <c r="AF119" i="3" l="1"/>
  <c r="AD119" i="3"/>
  <c r="M119" i="3"/>
  <c r="AF120" i="3"/>
  <c r="AD120" i="3"/>
  <c r="M120" i="3"/>
  <c r="AB7" i="3"/>
  <c r="AF6" i="3"/>
  <c r="AD6" i="3"/>
  <c r="P6" i="3"/>
  <c r="M6" i="3"/>
  <c r="M146" i="3" l="1"/>
  <c r="M145" i="3"/>
  <c r="M144" i="3"/>
  <c r="AF146" i="3" l="1"/>
  <c r="AD146" i="3"/>
  <c r="AF145" i="3"/>
  <c r="AD145" i="3"/>
  <c r="AF144" i="3"/>
  <c r="AD144" i="3"/>
  <c r="M143" i="3"/>
  <c r="M142" i="3"/>
  <c r="M141" i="3"/>
  <c r="M140" i="3"/>
  <c r="AD143" i="3"/>
  <c r="AD142" i="3"/>
  <c r="AD141" i="3"/>
  <c r="AD140" i="3"/>
  <c r="AF143" i="3"/>
  <c r="AF142" i="3"/>
  <c r="AF141" i="3"/>
  <c r="AF140" i="3"/>
  <c r="AF110" i="3" l="1"/>
  <c r="AD110" i="3"/>
  <c r="M139" i="3" l="1"/>
  <c r="M138" i="3"/>
  <c r="M137" i="3"/>
  <c r="M136" i="3"/>
  <c r="AD139" i="3"/>
  <c r="AD138" i="3"/>
  <c r="AD137" i="3"/>
  <c r="AD136" i="3"/>
  <c r="AD135" i="3"/>
  <c r="AF139" i="3"/>
  <c r="AF138" i="3"/>
  <c r="AF137" i="3"/>
  <c r="AF136" i="3"/>
  <c r="AF135" i="3"/>
  <c r="M135" i="3" l="1"/>
  <c r="M134" i="3"/>
  <c r="M133" i="3"/>
  <c r="M132" i="3"/>
  <c r="M131" i="3"/>
  <c r="M130" i="3"/>
  <c r="M129" i="3"/>
  <c r="M128" i="3"/>
  <c r="M127" i="3"/>
  <c r="AD134" i="3"/>
  <c r="AD133" i="3"/>
  <c r="AD132" i="3"/>
  <c r="AD131" i="3"/>
  <c r="AD130" i="3"/>
  <c r="AD129" i="3"/>
  <c r="AD128" i="3"/>
  <c r="AD127" i="3"/>
  <c r="AF134" i="3"/>
  <c r="AF133" i="3"/>
  <c r="AF132" i="3"/>
  <c r="AF131" i="3"/>
  <c r="AF130" i="3"/>
  <c r="AF129" i="3"/>
  <c r="AF128" i="3"/>
  <c r="AF127" i="3"/>
  <c r="M126" i="3" l="1"/>
  <c r="M125" i="3"/>
  <c r="AD126" i="3"/>
  <c r="AD125" i="3"/>
  <c r="AF126" i="3"/>
  <c r="AF125" i="3"/>
  <c r="AD124" i="3" l="1"/>
  <c r="AD123" i="3"/>
  <c r="AD122" i="3"/>
  <c r="AF124" i="3"/>
  <c r="AF123" i="3"/>
  <c r="AF122" i="3"/>
  <c r="M124" i="3"/>
  <c r="M123" i="3"/>
  <c r="M122" i="3"/>
  <c r="M121" i="3" l="1"/>
  <c r="AD121" i="3"/>
  <c r="AF121" i="3"/>
  <c r="M118" i="3" l="1"/>
  <c r="M117" i="3"/>
  <c r="M116" i="3"/>
  <c r="M115" i="3"/>
  <c r="M114" i="3"/>
  <c r="M113" i="3"/>
  <c r="M112" i="3"/>
  <c r="M111" i="3"/>
  <c r="AD118" i="3"/>
  <c r="AD117" i="3"/>
  <c r="AD116" i="3"/>
  <c r="AD115" i="3"/>
  <c r="AD114" i="3"/>
  <c r="AD113" i="3"/>
  <c r="AD112" i="3"/>
  <c r="AD111" i="3"/>
  <c r="AF118" i="3"/>
  <c r="AF117" i="3"/>
  <c r="AF116" i="3"/>
  <c r="AF115" i="3"/>
  <c r="AF114" i="3"/>
  <c r="AF113" i="3"/>
  <c r="AF112" i="3"/>
  <c r="AF111" i="3"/>
  <c r="M110" i="3" l="1"/>
  <c r="AD109" i="3" l="1"/>
  <c r="AD108" i="3"/>
  <c r="AF109" i="3"/>
  <c r="AF108" i="3"/>
  <c r="M109" i="3"/>
  <c r="M108" i="3"/>
  <c r="P107" i="3"/>
  <c r="AF107" i="3"/>
  <c r="AD107" i="3"/>
  <c r="M107" i="3"/>
  <c r="AF101" i="3"/>
  <c r="AD101" i="3"/>
  <c r="M101" i="3"/>
  <c r="AF100" i="3"/>
  <c r="AD100" i="3"/>
  <c r="M100" i="3"/>
  <c r="AF99" i="3"/>
  <c r="AD99" i="3"/>
  <c r="M99" i="3"/>
  <c r="AF98" i="3"/>
  <c r="AD98" i="3"/>
  <c r="M98" i="3"/>
  <c r="AF97" i="3"/>
  <c r="AD97" i="3"/>
  <c r="M97" i="3"/>
  <c r="AF96" i="3"/>
  <c r="AD96" i="3"/>
  <c r="M96" i="3"/>
  <c r="AF95" i="3"/>
  <c r="AD95" i="3"/>
  <c r="M95" i="3"/>
  <c r="AF49" i="3" l="1"/>
  <c r="AD49" i="3"/>
  <c r="AF106" i="3"/>
  <c r="AD106" i="3"/>
  <c r="M106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102" i="3"/>
  <c r="M103" i="3"/>
  <c r="M104" i="3"/>
  <c r="M105" i="3"/>
  <c r="AF105" i="3" l="1"/>
  <c r="AD105" i="3"/>
  <c r="AF104" i="3"/>
  <c r="AD104" i="3"/>
  <c r="AF103" i="3"/>
  <c r="AD103" i="3"/>
  <c r="AF102" i="3"/>
  <c r="AD102" i="3"/>
  <c r="AF94" i="3"/>
  <c r="AD94" i="3"/>
  <c r="AF93" i="3"/>
  <c r="AD93" i="3"/>
  <c r="AF92" i="3"/>
  <c r="AD92" i="3"/>
  <c r="AF91" i="3"/>
  <c r="AD91" i="3"/>
  <c r="AF90" i="3"/>
  <c r="AD90" i="3"/>
  <c r="AF89" i="3"/>
  <c r="AD89" i="3"/>
  <c r="AF88" i="3"/>
  <c r="AD88" i="3"/>
  <c r="AF87" i="3"/>
  <c r="AD87" i="3"/>
  <c r="AF86" i="3"/>
  <c r="AD86" i="3"/>
  <c r="AF85" i="3"/>
  <c r="AD85" i="3"/>
  <c r="AF84" i="3" l="1"/>
  <c r="AD84" i="3"/>
  <c r="AF83" i="3"/>
  <c r="AD83" i="3"/>
  <c r="AF82" i="3"/>
  <c r="AD82" i="3"/>
  <c r="AF81" i="3"/>
  <c r="AD81" i="3"/>
  <c r="AF80" i="3"/>
  <c r="AD80" i="3"/>
  <c r="AF79" i="3"/>
  <c r="AD79" i="3"/>
  <c r="AF78" i="3"/>
  <c r="AD78" i="3"/>
  <c r="AF77" i="3"/>
  <c r="AD77" i="3"/>
  <c r="AF76" i="3"/>
  <c r="AD76" i="3"/>
  <c r="AF75" i="3"/>
  <c r="AD75" i="3"/>
  <c r="AD74" i="3"/>
  <c r="AF74" i="3"/>
  <c r="P73" i="3"/>
  <c r="M73" i="3"/>
  <c r="P72" i="3"/>
  <c r="M72" i="3"/>
  <c r="AF73" i="3"/>
  <c r="AD73" i="3"/>
  <c r="AF72" i="3"/>
  <c r="AD72" i="3"/>
  <c r="P71" i="3"/>
  <c r="M71" i="3"/>
  <c r="P70" i="3"/>
  <c r="M70" i="3"/>
  <c r="P69" i="3"/>
  <c r="M69" i="3"/>
  <c r="P68" i="3"/>
  <c r="M68" i="3"/>
  <c r="AF71" i="3"/>
  <c r="AF70" i="3"/>
  <c r="AD71" i="3"/>
  <c r="AD70" i="3"/>
  <c r="AF69" i="3"/>
  <c r="AF68" i="3"/>
  <c r="AD69" i="3"/>
  <c r="AD68" i="3"/>
  <c r="P65" i="3"/>
  <c r="P67" i="3"/>
  <c r="P66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5" i="3"/>
  <c r="P4" i="3"/>
  <c r="P3" i="3"/>
  <c r="M66" i="3"/>
  <c r="M67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49" i="3"/>
  <c r="M4" i="3"/>
  <c r="M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8" i="3"/>
  <c r="M3" i="3"/>
  <c r="AD67" i="3"/>
  <c r="AD66" i="3"/>
  <c r="AF67" i="3"/>
  <c r="AF66" i="3"/>
  <c r="AF65" i="3"/>
  <c r="AD65" i="3"/>
  <c r="AF64" i="3"/>
  <c r="AD64" i="3"/>
  <c r="AF63" i="3"/>
  <c r="AD63" i="3"/>
  <c r="AF62" i="3"/>
  <c r="AD62" i="3"/>
  <c r="AF61" i="3"/>
  <c r="AD61" i="3"/>
  <c r="AF60" i="3"/>
  <c r="AD60" i="3"/>
  <c r="AF59" i="3"/>
  <c r="AD59" i="3"/>
  <c r="AF58" i="3"/>
  <c r="AD58" i="3"/>
  <c r="AF57" i="3"/>
  <c r="AD57" i="3"/>
  <c r="AF56" i="3" l="1"/>
  <c r="AD56" i="3"/>
  <c r="AF55" i="3"/>
  <c r="AD55" i="3"/>
  <c r="AF54" i="3"/>
  <c r="AD54" i="3"/>
  <c r="AF53" i="3"/>
  <c r="AD53" i="3"/>
  <c r="AF52" i="3" l="1"/>
  <c r="AD52" i="3"/>
  <c r="AF51" i="3"/>
  <c r="AD51" i="3"/>
  <c r="AF50" i="3"/>
  <c r="AD50" i="3"/>
  <c r="AF48" i="3" l="1"/>
  <c r="AD48" i="3"/>
  <c r="AD38" i="3"/>
  <c r="AD39" i="3"/>
  <c r="AD40" i="3"/>
  <c r="AD41" i="3"/>
  <c r="AD42" i="3"/>
  <c r="AD43" i="3"/>
  <c r="AD44" i="3"/>
  <c r="AD45" i="3"/>
  <c r="AD36" i="3"/>
  <c r="AD37" i="3"/>
  <c r="AD35" i="3"/>
  <c r="AD34" i="3"/>
  <c r="AD29" i="3"/>
  <c r="AD30" i="3"/>
  <c r="AD31" i="3"/>
  <c r="AD32" i="3"/>
  <c r="AD33" i="3"/>
  <c r="AD27" i="3"/>
  <c r="AD28" i="3"/>
  <c r="AD20" i="3"/>
  <c r="AD21" i="3"/>
  <c r="AD22" i="3"/>
  <c r="AD23" i="3"/>
  <c r="AD24" i="3"/>
  <c r="AD25" i="3"/>
  <c r="AD26" i="3"/>
  <c r="AD17" i="3"/>
  <c r="AD18" i="3"/>
  <c r="AD19" i="3"/>
  <c r="AD15" i="3"/>
  <c r="AD16" i="3"/>
  <c r="AD13" i="3"/>
  <c r="AD14" i="3"/>
  <c r="AD11" i="3"/>
  <c r="AD12" i="3"/>
  <c r="AD10" i="3"/>
  <c r="AD8" i="3"/>
  <c r="AD9" i="3"/>
  <c r="AD7" i="3"/>
  <c r="AD4" i="3"/>
  <c r="AD5" i="3"/>
  <c r="AD3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5" i="3"/>
  <c r="AF3" i="3"/>
  <c r="AF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tc={EA3F87B8-AD43-45F7-A285-76AB0591EB0F}</author>
    <author>Jessica Elizabeth Flores De Valgaz Rodriguez</author>
    <author>tc={2F3AD7AD-14C8-4258-A758-948F91ECAD27}</author>
    <author>tc={4EDD058C-DD11-46C3-B2FC-E8CDC62F16F0}</author>
    <author>tc={934DF8FC-D43F-47B3-BEBC-570078357E5E}</author>
  </authors>
  <commentList>
    <comment ref="K122" authorId="0" shapeId="0" xr:uid="{EA3F87B8-AD43-45F7-A285-76AB0591EB0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Bolsa Táctica Aliados
</t>
      </text>
    </comment>
    <comment ref="AB122" authorId="1" shapeId="0" xr:uid="{F4C3A6E7-3CA8-41CF-88C9-307C9F4C96B7}">
      <text>
        <r>
          <rPr>
            <b/>
            <sz val="9"/>
            <color indexed="81"/>
            <rFont val="Tahoma"/>
            <family val="2"/>
          </rPr>
          <t xml:space="preserve">Pendiente revisar si cumple con la bolsa de desc aprobada
</t>
        </r>
      </text>
    </comment>
    <comment ref="AB123" authorId="1" shapeId="0" xr:uid="{B099E3F1-1BE1-4655-90EC-DA46375032BA}">
      <text>
        <r>
          <rPr>
            <b/>
            <sz val="9"/>
            <color indexed="81"/>
            <rFont val="Tahoma"/>
            <family val="2"/>
          </rPr>
          <t xml:space="preserve">Pendiente revisar % de desc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44" authorId="2" shapeId="0" xr:uid="{2F3AD7AD-14C8-4258-A758-948F91ECAD2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Consumo campo Alamos</t>
      </text>
    </comment>
    <comment ref="AW145" authorId="3" shapeId="0" xr:uid="{4EDD058C-DD11-46C3-B2FC-E8CDC62F16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Consumo campo Alamos</t>
      </text>
    </comment>
    <comment ref="AW146" authorId="4" shapeId="0" xr:uid="{934DF8FC-D43F-47B3-BEBC-570078357E5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Consumo campo Alamos</t>
      </text>
    </comment>
  </commentList>
</comments>
</file>

<file path=xl/sharedStrings.xml><?xml version="1.0" encoding="utf-8"?>
<sst xmlns="http://schemas.openxmlformats.org/spreadsheetml/2006/main" count="4586" uniqueCount="468">
  <si>
    <t xml:space="preserve">Vigencia </t>
  </si>
  <si>
    <t>Status</t>
  </si>
  <si>
    <t>Año</t>
  </si>
  <si>
    <t>desde</t>
  </si>
  <si>
    <t>hasta</t>
  </si>
  <si>
    <t>Gerencia / Segmento</t>
  </si>
  <si>
    <t>Nodo</t>
  </si>
  <si>
    <t>Tipo de descuento</t>
  </si>
  <si>
    <t>Aplicación de condición</t>
  </si>
  <si>
    <t>Tipo</t>
  </si>
  <si>
    <t>Valor</t>
  </si>
  <si>
    <t>Etapa</t>
  </si>
  <si>
    <t>Vía</t>
  </si>
  <si>
    <t>Metologia de Reconocimiento</t>
  </si>
  <si>
    <t xml:space="preserve">Fecha de comunicación </t>
  </si>
  <si>
    <t>Motivo Homologado</t>
  </si>
  <si>
    <t>Sub Motivo</t>
  </si>
  <si>
    <t>Objetivos</t>
  </si>
  <si>
    <t>Razones de Renovación</t>
  </si>
  <si>
    <t>Comentarios</t>
  </si>
  <si>
    <t>Escenario base</t>
  </si>
  <si>
    <t>Medida Beneficio ( %; kusd, $/tn)</t>
  </si>
  <si>
    <t>Beneficio esperado</t>
  </si>
  <si>
    <t>Activo</t>
  </si>
  <si>
    <t>Por definir</t>
  </si>
  <si>
    <t>Mensual</t>
  </si>
  <si>
    <t>Aliados y Directos</t>
  </si>
  <si>
    <t>Distbani</t>
  </si>
  <si>
    <t>Porcentual</t>
  </si>
  <si>
    <t>Precio Neto</t>
  </si>
  <si>
    <t>Fijo</t>
  </si>
  <si>
    <t>Todo</t>
  </si>
  <si>
    <t>NC</t>
  </si>
  <si>
    <t>x</t>
  </si>
  <si>
    <t>Trimestral</t>
  </si>
  <si>
    <t>Precio Base</t>
  </si>
  <si>
    <t>Engorde</t>
  </si>
  <si>
    <t>Reconocimiento vía NC a mes cerrado</t>
  </si>
  <si>
    <t>Descuento adicional para retener al cliente</t>
  </si>
  <si>
    <t>Tonelada</t>
  </si>
  <si>
    <t>Jessica Cabrera</t>
  </si>
  <si>
    <t>Carlos Quispe</t>
  </si>
  <si>
    <t>Mantener participación en cliente Pingüimar</t>
  </si>
  <si>
    <t>Incentivo Volumen</t>
  </si>
  <si>
    <t>Logístico</t>
  </si>
  <si>
    <t>Tier Up</t>
  </si>
  <si>
    <t>Share of Wallet</t>
  </si>
  <si>
    <t>Otros</t>
  </si>
  <si>
    <t>Cod Nodo</t>
  </si>
  <si>
    <t>Sobrellevar coyuntura de mercado</t>
  </si>
  <si>
    <t>Recuperar cliente</t>
  </si>
  <si>
    <t xml:space="preserve">Incrementar volumen </t>
  </si>
  <si>
    <t xml:space="preserve">Mantener volumen </t>
  </si>
  <si>
    <t>Incrementar volumen</t>
  </si>
  <si>
    <t>Mantener volumen</t>
  </si>
  <si>
    <t>Incentivo de venta en fincas alejadas</t>
  </si>
  <si>
    <t>Ahorro en acarreos</t>
  </si>
  <si>
    <t xml:space="preserve">Ahorro en costos </t>
  </si>
  <si>
    <t>Ad hoc</t>
  </si>
  <si>
    <t>Condición de pago</t>
  </si>
  <si>
    <t>Liquidar inventario</t>
  </si>
  <si>
    <t>Prueba producto</t>
  </si>
  <si>
    <t>%</t>
  </si>
  <si>
    <t>Apoyo logistico para capitalizar 200tn mensuales y sostener visibilidad de las pruebas en FIN EQ.</t>
  </si>
  <si>
    <t>Capitalizar 200tn mensuales</t>
  </si>
  <si>
    <t>Fabricio Vargas</t>
  </si>
  <si>
    <t>Recuperar Participación</t>
  </si>
  <si>
    <t>Recuperar 100% de la participación</t>
  </si>
  <si>
    <t>Obtener 100% de SoW</t>
  </si>
  <si>
    <t>TOP &amp; Hunting</t>
  </si>
  <si>
    <t>Cuentas Claves</t>
  </si>
  <si>
    <t>Indefinido</t>
  </si>
  <si>
    <t>Carlos Q. / Fabricio V.</t>
  </si>
  <si>
    <t>Variable</t>
  </si>
  <si>
    <t>Factura</t>
  </si>
  <si>
    <t>Descuento en factura</t>
  </si>
  <si>
    <t>Descuento adicional para incrementar volumen (6500 TM/mes)</t>
  </si>
  <si>
    <t>Probabilidad de que quede como descuento regular del cliente.</t>
  </si>
  <si>
    <t>4% adicional vs precio neto anterior en engordes por un objetivo de 6500 TM/mes. Descuento indefinido.</t>
  </si>
  <si>
    <t>Recuperar al cliente al 100%</t>
  </si>
  <si>
    <t>Uso en post-roleo en piscinas con bajas biomasas (Púna)</t>
  </si>
  <si>
    <t>Descuento adicional para llegar a precio crédio objetivo de $1,047.00</t>
  </si>
  <si>
    <t>Descuento adicional para llegar a precio crédio objetivo de $990.00</t>
  </si>
  <si>
    <t>Descuento adicional para llegar a precio crédio objetivo de $970.00</t>
  </si>
  <si>
    <t>Descuento adicional para llegar a precio crédio objetivo de $1,067.00</t>
  </si>
  <si>
    <t>Incentivo_Volumen</t>
  </si>
  <si>
    <t>Tier_Up</t>
  </si>
  <si>
    <t>Neutralizar inicio de pruebas con la competencia</t>
  </si>
  <si>
    <t>G. CARLOS REYES</t>
  </si>
  <si>
    <t>OMARSA</t>
  </si>
  <si>
    <t>Regularizar descuentos</t>
  </si>
  <si>
    <t>Mejorar UB</t>
  </si>
  <si>
    <t xml:space="preserve">Canibalización de dietas de bajo consumo </t>
  </si>
  <si>
    <t>Nuevo Cliente</t>
  </si>
  <si>
    <t xml:space="preserve">Coparticipación logística </t>
  </si>
  <si>
    <t xml:space="preserve">Medición </t>
  </si>
  <si>
    <t>Descuento Volumen</t>
  </si>
  <si>
    <t>Autonomia</t>
  </si>
  <si>
    <t>COFIMAR</t>
  </si>
  <si>
    <t>Renovado</t>
  </si>
  <si>
    <t xml:space="preserve">Mantener SoW. Falta de recuperación del precio del camarón </t>
  </si>
  <si>
    <t>Sell Out</t>
  </si>
  <si>
    <t>G. EDISON RAMON</t>
  </si>
  <si>
    <t>G. ZOILO RAMOS</t>
  </si>
  <si>
    <t>G. JARCELMAR</t>
  </si>
  <si>
    <t>G. JIMMY RIOS</t>
  </si>
  <si>
    <t>G. FARINANGO</t>
  </si>
  <si>
    <t>TM</t>
  </si>
  <si>
    <t>Condición consumo TM / % SoW</t>
  </si>
  <si>
    <t>Tipo de Descuento</t>
  </si>
  <si>
    <t>Logístico Fluvial</t>
  </si>
  <si>
    <t>Logístico CR</t>
  </si>
  <si>
    <t>Unidad de medida</t>
  </si>
  <si>
    <t>Reconocimiento Comercial</t>
  </si>
  <si>
    <t>Descuento Pronto Pago</t>
  </si>
  <si>
    <t xml:space="preserve">Aplicación de condición </t>
  </si>
  <si>
    <t>Tipo_condición</t>
  </si>
  <si>
    <t>Iniciador</t>
  </si>
  <si>
    <t>Unidad_medida</t>
  </si>
  <si>
    <t>SoW</t>
  </si>
  <si>
    <t>UB</t>
  </si>
  <si>
    <t>No aplica</t>
  </si>
  <si>
    <t>Se otorga descuento adicional por filtración de lista de copacigulf.</t>
  </si>
  <si>
    <t xml:space="preserve">Sujeto a ajuste de potencial, el aliado entrega 1% en Finalis, el cliente percibe 3% Finalis (Se añade 1% adicional desde Oct.) </t>
  </si>
  <si>
    <t>COD_ETAPA</t>
  </si>
  <si>
    <t>COD_FAMILIA</t>
  </si>
  <si>
    <t>COD_PRODUCTO</t>
  </si>
  <si>
    <t>ETAPA</t>
  </si>
  <si>
    <t>FAMILIA</t>
  </si>
  <si>
    <t>COD4</t>
  </si>
  <si>
    <t>Nicovita Classic</t>
  </si>
  <si>
    <t>Nicovita Katal</t>
  </si>
  <si>
    <t>Nicovita Prevence</t>
  </si>
  <si>
    <t>Nicovita Finalis</t>
  </si>
  <si>
    <t>Nicovita Origin</t>
  </si>
  <si>
    <t>Nicovita Medical</t>
  </si>
  <si>
    <t>Nicovita Qualis</t>
  </si>
  <si>
    <t>Nicovita Fortil</t>
  </si>
  <si>
    <t>A55</t>
  </si>
  <si>
    <t>Nicovita Classic Premezcla</t>
  </si>
  <si>
    <t>A61</t>
  </si>
  <si>
    <t>Nicovita Terap Premezcla</t>
  </si>
  <si>
    <t>A62</t>
  </si>
  <si>
    <t>Nicovita Katal Premezcla</t>
  </si>
  <si>
    <t>B20</t>
  </si>
  <si>
    <t>VARIEDAD</t>
  </si>
  <si>
    <t>COD5</t>
  </si>
  <si>
    <t>Regular</t>
  </si>
  <si>
    <t>G. ENCALADA</t>
  </si>
  <si>
    <t>Sell In</t>
  </si>
  <si>
    <t>Recuperar el SoW perdido (aprox 250 TM/mes) por pruebas con SK</t>
  </si>
  <si>
    <t xml:space="preserve">Consumo entre 800 a 900 TM/mes </t>
  </si>
  <si>
    <t>Traspaso del 6% de rebate vía cashback</t>
  </si>
  <si>
    <t>Apalancar compras al 100% Nicovita.</t>
  </si>
  <si>
    <t>Mantener 100% SoW</t>
  </si>
  <si>
    <t>Renovación Descuento Estructural</t>
  </si>
  <si>
    <t>Descuento estructural</t>
  </si>
  <si>
    <t xml:space="preserve">Indefinido </t>
  </si>
  <si>
    <t>El descuento viene desde aliados 2019</t>
  </si>
  <si>
    <t>El descuento viene desde junio 2023</t>
  </si>
  <si>
    <t>&gt;160</t>
  </si>
  <si>
    <t>$/TM</t>
  </si>
  <si>
    <t>Sujeto a ajustes de Potencial. Busca cerrar la brecha de precios agresiva de la competencia</t>
  </si>
  <si>
    <t>Densidad anterior 15 - 20 animales / potencial de 400tn mes,  por coyuntura densidad actual 12 animales /potencial de 280tn mes</t>
  </si>
  <si>
    <t>Descuento adicional para retener al cliente y recuperar 100% participación</t>
  </si>
  <si>
    <t>Potencial 300ha. Considerando la coyuntura de precios y agresividad comercial de la competencia se otorga una acción táctica condicionada al 100% de participación.</t>
  </si>
  <si>
    <t>Reconocimiento logístico 50%-50% con el aliado / Sujeto a revisión trimestral</t>
  </si>
  <si>
    <t>G. HENG PENG</t>
  </si>
  <si>
    <t>Dscto. Otorgado por captura del cliente. Sujeto a revisión trimestral.</t>
  </si>
  <si>
    <t>Cliente Tipo</t>
  </si>
  <si>
    <t>Número de renovaciones</t>
  </si>
  <si>
    <t>Aprobado por</t>
  </si>
  <si>
    <t>Fecha última Renovación</t>
  </si>
  <si>
    <t>COD Ronovador</t>
  </si>
  <si>
    <t xml:space="preserve">COD Aprobador </t>
  </si>
  <si>
    <t xml:space="preserve">Autonomía Aprobador </t>
  </si>
  <si>
    <t>Autonomía Renovador</t>
  </si>
  <si>
    <t>Renovador por</t>
  </si>
  <si>
    <t>Steerco</t>
  </si>
  <si>
    <t>CM</t>
  </si>
  <si>
    <t>KAM</t>
  </si>
  <si>
    <t>GS</t>
  </si>
  <si>
    <t>D. GLORIA CELI</t>
  </si>
  <si>
    <t xml:space="preserve">G. PACIFIC FOOD </t>
  </si>
  <si>
    <t>Mantener participación en cliente Pacificfood</t>
  </si>
  <si>
    <t xml:space="preserve">Se otorga descuento adicional para mantener participación en cliente Pacificfood. Esto por filtración de lista de copacigulf. Revisión cada 3 meses </t>
  </si>
  <si>
    <t>QUA E+ 35% 2.0 PEL</t>
  </si>
  <si>
    <t>G. BERREZUETA / HERAS</t>
  </si>
  <si>
    <t>Gerencia_Negocio</t>
  </si>
  <si>
    <t>GS+GM</t>
  </si>
  <si>
    <t>GS_GM</t>
  </si>
  <si>
    <t>Razones de Caducidad</t>
  </si>
  <si>
    <t>DESCRIPCION ABREVIADA</t>
  </si>
  <si>
    <t xml:space="preserve">COD_ZDEM </t>
  </si>
  <si>
    <t>ZDEM</t>
  </si>
  <si>
    <t>QUA E+ 28% 2.0 PEL</t>
  </si>
  <si>
    <t>FIN 35% 2.5 PEL</t>
  </si>
  <si>
    <t>FIN EQ 35% 2.0 PEL</t>
  </si>
  <si>
    <t>KAT 35% 2.0 PEL</t>
  </si>
  <si>
    <t>KAT 35% 1.2 PEL</t>
  </si>
  <si>
    <t>KAT 35% 0.8 EXT</t>
  </si>
  <si>
    <t>KAT 33% 2.0 PEL</t>
  </si>
  <si>
    <t>CLA 35% 1.2 PEL</t>
  </si>
  <si>
    <t>FIN 35% 2.0 PEL</t>
  </si>
  <si>
    <t>CLA XG 35% 2.0 PEL PP</t>
  </si>
  <si>
    <t>CLA EQ 35% 2.0 PEL</t>
  </si>
  <si>
    <t>CLA 35% 2.0 PEL</t>
  </si>
  <si>
    <t xml:space="preserve">KAT 33% 2.0 </t>
  </si>
  <si>
    <t xml:space="preserve">KAT 35% 2.0 </t>
  </si>
  <si>
    <t>KAT 33% 2.0 PLUS</t>
  </si>
  <si>
    <t xml:space="preserve">Plan de recuperación en los paretos de Distbani que están migrando a Cargill </t>
  </si>
  <si>
    <t>G. ROJAS</t>
  </si>
  <si>
    <t>N/A</t>
  </si>
  <si>
    <t>1700 TM</t>
  </si>
  <si>
    <t>Recuperar participación</t>
  </si>
  <si>
    <t>Congelamiento de precios</t>
  </si>
  <si>
    <t>$37</t>
  </si>
  <si>
    <t>Acción táctica implementada para evitar que Carguill y SK tomen posición en este cliente. Congelamiento de precio $29/und</t>
  </si>
  <si>
    <t>QUA EQ 35% 2.0 PEL</t>
  </si>
  <si>
    <t>CLA PT 35% 1.2 PEL</t>
  </si>
  <si>
    <t>TER 35% 0.8 EXT</t>
  </si>
  <si>
    <t>PACIFIC SEAFOOD S.A</t>
  </si>
  <si>
    <t>D. ALL-FISH</t>
  </si>
  <si>
    <t>G. VIVO PRO VOBIS</t>
  </si>
  <si>
    <t>Reconocimiento comercial por compras iguales o mayores a 80TM/mes</t>
  </si>
  <si>
    <t>Considerar volumenes prospectos</t>
  </si>
  <si>
    <t>Sujeto a revisión trimestral. Pendiente de aprobación para otorgamiento de descuento a familia Classic. Revisión cada 3 meses.</t>
  </si>
  <si>
    <t>G. EDPACIF</t>
  </si>
  <si>
    <t>Reconocimiento vía NC trimestral</t>
  </si>
  <si>
    <t>Capitalizar cliente</t>
  </si>
  <si>
    <t>El cliente actualmente utiliza 2 marcas SK 80% y Agripac 20%,  </t>
  </si>
  <si>
    <t>Inactivo</t>
  </si>
  <si>
    <t>G. DIOSMAR GONZALEZ</t>
  </si>
  <si>
    <t>Rebate</t>
  </si>
  <si>
    <t>Fidelizar cliente</t>
  </si>
  <si>
    <t>KAT PRO 35% 2.0 PEL</t>
  </si>
  <si>
    <t>Proyecto de Proterra y Kat33 en Diosmar</t>
  </si>
  <si>
    <t>Kristel Mendez</t>
  </si>
  <si>
    <t>Rango</t>
  </si>
  <si>
    <t xml:space="preserve">No sujetas a movimientos estructurales de precios </t>
  </si>
  <si>
    <t>HIROAKY - NARANJAL</t>
  </si>
  <si>
    <t>G. ESTEBAN QUIROLA</t>
  </si>
  <si>
    <t>CAMARONERA EXCAM S.A.</t>
  </si>
  <si>
    <t>G. SAMANIEGO</t>
  </si>
  <si>
    <t>COSTAMAR S.A.</t>
  </si>
  <si>
    <t>VERÓNICA DIAZ</t>
  </si>
  <si>
    <t>SAMLIT C.A. - TENGUEL</t>
  </si>
  <si>
    <t>G. SILVIO SALINAS</t>
  </si>
  <si>
    <t>CAMARONERA FAGUIL S.A.</t>
  </si>
  <si>
    <t>G. ALEX FAJARDO</t>
  </si>
  <si>
    <t>ACUICOLA ROMAR</t>
  </si>
  <si>
    <t>OTROS COPACIGULF</t>
  </si>
  <si>
    <t>AGROEXPORTADOR KMA</t>
  </si>
  <si>
    <t>PROQUALIA CR</t>
  </si>
  <si>
    <t>RIVERJUB CIA.LTDA.</t>
  </si>
  <si>
    <t>CASTROMARON</t>
  </si>
  <si>
    <t>LANDELPAC S.A.</t>
  </si>
  <si>
    <t>$21</t>
  </si>
  <si>
    <t>Dscto. Logistico otorgado por contrato</t>
  </si>
  <si>
    <t>D. COPACIGULF</t>
  </si>
  <si>
    <t>GOLDENSHRIMP</t>
  </si>
  <si>
    <t>G. ACUARIOS DEL GOLFO</t>
  </si>
  <si>
    <t>INTEDECAM - PALO SANTO</t>
  </si>
  <si>
    <t>INTEDECAM ISLA PALO SANTO</t>
  </si>
  <si>
    <t>$7</t>
  </si>
  <si>
    <t>CIBERNIUS - FLUVIAL</t>
  </si>
  <si>
    <t>CORP. FAJARDO</t>
  </si>
  <si>
    <t>DISTRISODA NORTE - FLUVIAL</t>
  </si>
  <si>
    <t>DISTRISODA SUR - FLUVIAL</t>
  </si>
  <si>
    <t>ISCAISLA1 - FLUVIAL</t>
  </si>
  <si>
    <t>ISCAISLA3 - FLUVIAL</t>
  </si>
  <si>
    <t>$14.56</t>
  </si>
  <si>
    <t>Reconocimiento Bimensual</t>
  </si>
  <si>
    <t>Socios</t>
  </si>
  <si>
    <t>Historico</t>
  </si>
  <si>
    <t>Rebate primera escala: 8K a 10K TM mes (sobre el excedente)</t>
  </si>
  <si>
    <t>Rebate segunda escala: 10.1K a 12K TM mes (sobre el excedente)</t>
  </si>
  <si>
    <t>Rebate tercera escala: 12.1K a 16K TM mes  en adelante(sobre el excedente)</t>
  </si>
  <si>
    <t>8K - 10K mes</t>
  </si>
  <si>
    <t>10.1K - 12K mes</t>
  </si>
  <si>
    <t>12.1K - 16K mes</t>
  </si>
  <si>
    <t>TER 35% 1.2 PEL</t>
  </si>
  <si>
    <t>KAT PC 40% 0.8 EXT</t>
  </si>
  <si>
    <t>KAT PT 38% 1.2 EXT</t>
  </si>
  <si>
    <t>CLA PRO EQ 35% 2.0 PEL</t>
  </si>
  <si>
    <t>ORI 52% 0.3</t>
  </si>
  <si>
    <t>ORI 52% 0.5</t>
  </si>
  <si>
    <t>Jimmy Bello</t>
  </si>
  <si>
    <t>Bimensual</t>
  </si>
  <si>
    <t>Acción Táctica Historica</t>
  </si>
  <si>
    <t xml:space="preserve"> Entrega del alimento 2.0 a precio del calibre 2.5 por flotabilidad de producto</t>
  </si>
  <si>
    <t>QUA   E+ 35% 2.0 PEL</t>
  </si>
  <si>
    <t>Tipo Renovación</t>
  </si>
  <si>
    <t>Tipo Reconocimiento</t>
  </si>
  <si>
    <t xml:space="preserve">Asegurar un volumen de 1500tn mensuales </t>
  </si>
  <si>
    <t>Propuesta atención directa</t>
  </si>
  <si>
    <t>Esta propuesta aplica si o solo si con aprobación de garantía bancaria.</t>
  </si>
  <si>
    <t>ACUASAM S.A. - BOLA DE ORO</t>
  </si>
  <si>
    <t>Socio</t>
  </si>
  <si>
    <t>AGROCOMERCIAL ORENSE S.A.</t>
  </si>
  <si>
    <t>AQUASHRIMPS S.A.</t>
  </si>
  <si>
    <t>ASO INTEDECAM - CAMPONIO</t>
  </si>
  <si>
    <t>ATILIO SOLANO VTA PROMO PC</t>
  </si>
  <si>
    <t>CAMANMOR</t>
  </si>
  <si>
    <t>CAMORENSA S.A. - BOLA DE ORO</t>
  </si>
  <si>
    <t>CASTRO RIVERA FIDEL</t>
  </si>
  <si>
    <t>CIBERNIUS</t>
  </si>
  <si>
    <t>DELANAN S.A.</t>
  </si>
  <si>
    <t>DELANAN S.A. - MUELLE AGUAYO</t>
  </si>
  <si>
    <t>DISTRISODA NORTE</t>
  </si>
  <si>
    <t>DISTRISODA SUR</t>
  </si>
  <si>
    <t>ENCAMEX - YAGUACHI</t>
  </si>
  <si>
    <t>FRUTAMARTI S.A. - BOLA DE ORO</t>
  </si>
  <si>
    <t>GAMBIRASI</t>
  </si>
  <si>
    <t>INTEDECAM - AMARCO</t>
  </si>
  <si>
    <t>INTEDECAM - CONCHAO</t>
  </si>
  <si>
    <t>ISCA ISLA</t>
  </si>
  <si>
    <t>ISCAISLA3</t>
  </si>
  <si>
    <t>LIGFA S.A. - STA. ROSA</t>
  </si>
  <si>
    <t>MARTINCORP S.A. - BOLA DE ORO</t>
  </si>
  <si>
    <t>SABANETACORP - MUELLE AGUAYO</t>
  </si>
  <si>
    <t>SAFARIMAR S.A.</t>
  </si>
  <si>
    <t>SAFARIPLAYAS</t>
  </si>
  <si>
    <t>SANJOCAMAR</t>
  </si>
  <si>
    <t>SATUKIN</t>
  </si>
  <si>
    <t>SCARLI S.A.</t>
  </si>
  <si>
    <t>TECNOTEMPE</t>
  </si>
  <si>
    <t>WIJUGA S.A.</t>
  </si>
  <si>
    <t>DISTRISODA NORTE - TERRESTRE</t>
  </si>
  <si>
    <t>ISCAISLA1 - TERRESTRE</t>
  </si>
  <si>
    <t>CIBERNIUS - TERRESTRE</t>
  </si>
  <si>
    <t>ISCAISLA3 - TERRESTRE</t>
  </si>
  <si>
    <t>DISTRISODA SUR - TERRESTRE</t>
  </si>
  <si>
    <t>CAMAVIOSIL</t>
  </si>
  <si>
    <t>CEMARSA ISLA</t>
  </si>
  <si>
    <t>CAMASHRIMP</t>
  </si>
  <si>
    <t>MASALMAR</t>
  </si>
  <si>
    <t>COD_ZDES</t>
  </si>
  <si>
    <t>DES_ZDES</t>
  </si>
  <si>
    <t>COD_ZDEM</t>
  </si>
  <si>
    <t>DES_ZDEM</t>
  </si>
  <si>
    <t>G. ATILIO SOLANO</t>
  </si>
  <si>
    <t>G. JENNY QUIÑONEZ</t>
  </si>
  <si>
    <t>G. MOREIRA</t>
  </si>
  <si>
    <t>FIN PRO EQ 35% 2.0 PEL</t>
  </si>
  <si>
    <t>DES_ACCIÓN</t>
  </si>
  <si>
    <t>ID_ACCIÓN</t>
  </si>
  <si>
    <t>G. LUKMAR</t>
  </si>
  <si>
    <t>KAT 35% 2.0 PEL NA</t>
  </si>
  <si>
    <t>KAT PLUS 33% 2.0 PEL</t>
  </si>
  <si>
    <t>$950</t>
  </si>
  <si>
    <t>Reconocimiento $950 por flete. No debe ser mayor a $48.1/TM</t>
  </si>
  <si>
    <t>CLA ES 35% 0.8</t>
  </si>
  <si>
    <t>CLA ES 35% 1.2</t>
  </si>
  <si>
    <t>CLA PLUS 35% 0.8 EXT</t>
  </si>
  <si>
    <t>CLA PLUS 35% 1.2 PEL</t>
  </si>
  <si>
    <t>QUA 35% 2.0 E+</t>
  </si>
  <si>
    <t>QUA 35% 2.0 EQ</t>
  </si>
  <si>
    <t>FIN 35% 2.0</t>
  </si>
  <si>
    <t>KAT 33% 2.0</t>
  </si>
  <si>
    <t>G. SIGÜENZA VINTIMILLA</t>
  </si>
  <si>
    <t>Fidelización</t>
  </si>
  <si>
    <t>300 TM</t>
  </si>
  <si>
    <t>G. NATURISA</t>
  </si>
  <si>
    <t>6000 TM/Q</t>
  </si>
  <si>
    <t>GRUPO ROJAS - DURAN</t>
  </si>
  <si>
    <t>Cerrar la brecha competitiva</t>
  </si>
  <si>
    <t xml:space="preserve"> Incentivar al cliente a incrementar sus compras por encima de las 2.000 toneladas mensuales</t>
  </si>
  <si>
    <t>Reconocimiento comercial por compras iguales o mayores a 150TM/mes</t>
  </si>
  <si>
    <t>Ajuste de descuento según aprobación de abril 2024. Solo aplicado a Kat 33%</t>
  </si>
  <si>
    <t>+-1000</t>
  </si>
  <si>
    <t>UB mix mínima de $180 y un volumen mayor a 300 toneladas</t>
  </si>
  <si>
    <t>Incentivo Engordes. Pasa a factua desde junio 2024</t>
  </si>
  <si>
    <t>Dscto. Logistico fluvial historico</t>
  </si>
  <si>
    <t>KAT PT 38% 1.2 PEL</t>
  </si>
  <si>
    <t xml:space="preserve">Recuperar el 100% de participación </t>
  </si>
  <si>
    <t>Amenza de ingreso de SK y Carguil. Descuentos otorgados dentro de la bolsa táctica de aliados.</t>
  </si>
  <si>
    <t>Dscto. Logistico fluvial compartido con Copacigulf. Condición de compra a nivel de grupo</t>
  </si>
  <si>
    <t>Recuperar plataforma</t>
  </si>
  <si>
    <t xml:space="preserve">Descuento otorgado dentro de la bolsa táctica de aliados </t>
  </si>
  <si>
    <t>G. CRIMASA</t>
  </si>
  <si>
    <t xml:space="preserve">
Homologar en Crimasa los precios de los que goza hoy G. Rojas por la sociedad de Ricardo Rojas </t>
  </si>
  <si>
    <t>HA</t>
  </si>
  <si>
    <t>80 TM/mes</t>
  </si>
  <si>
    <t>150 TM/mes</t>
  </si>
  <si>
    <t>D. EDKARD</t>
  </si>
  <si>
    <t xml:space="preserve">pendiente revisión </t>
  </si>
  <si>
    <t>Capitalizar el volumen potencial del cliente</t>
  </si>
  <si>
    <t>Nicovita Terap</t>
  </si>
  <si>
    <t xml:space="preserve">Copa Rebate 1% </t>
  </si>
  <si>
    <t xml:space="preserve">Copa Rebate 2% </t>
  </si>
  <si>
    <t xml:space="preserve">Copa Rebate 2.75% </t>
  </si>
  <si>
    <t>Distbani RC E Ramon</t>
  </si>
  <si>
    <t>Distbani RC Jarcelmar</t>
  </si>
  <si>
    <t>Distbani RC Farinango</t>
  </si>
  <si>
    <t>Distbani RC Jimmy Rios</t>
  </si>
  <si>
    <t>Distbani RC Zoilo Ramos</t>
  </si>
  <si>
    <t>Distbani LF Farinango</t>
  </si>
  <si>
    <t>Distabani LF Zoilo Ramos</t>
  </si>
  <si>
    <t>Celidismar RC Pacific Seafood</t>
  </si>
  <si>
    <t>Celidismar RC Barrezueta</t>
  </si>
  <si>
    <t>Edkard RC Silvio Salinas</t>
  </si>
  <si>
    <t>Copa LF $21 Corp Fajardo</t>
  </si>
  <si>
    <t>Copa LF $14.56 Silvio Salinas</t>
  </si>
  <si>
    <t>Copa LF $7 Acuarios Del Golfo</t>
  </si>
  <si>
    <t>Copa CR $21 Otros Copa</t>
  </si>
  <si>
    <t>Copa CR $21 Alex Fajardo</t>
  </si>
  <si>
    <t>Copa CR $21 Silvio Salinas</t>
  </si>
  <si>
    <t>Copa CR $21 Samaniego</t>
  </si>
  <si>
    <t>Copa CR $21 Esteban Quiroba</t>
  </si>
  <si>
    <t>All Fish RC 1% Fin Pro Vobis</t>
  </si>
  <si>
    <t>All Fish RC 1% Kat Pro Vobis</t>
  </si>
  <si>
    <t>All Fish RC 1% Moreira</t>
  </si>
  <si>
    <t>C Reyes RC 0.68% Kat</t>
  </si>
  <si>
    <t>C Reyes LF $950</t>
  </si>
  <si>
    <t>Lukmar RC Prueba</t>
  </si>
  <si>
    <t xml:space="preserve">Siguenza RC </t>
  </si>
  <si>
    <t>Cofimar RC 4% Cla</t>
  </si>
  <si>
    <t>Cofimar RC 2.5% Fin</t>
  </si>
  <si>
    <t>Copa CR Promo Engorde</t>
  </si>
  <si>
    <t>C Reyes RC 4% Kat</t>
  </si>
  <si>
    <t>C Reyes RC 4% Cla</t>
  </si>
  <si>
    <t>C Reyes RC 2% Fin</t>
  </si>
  <si>
    <t xml:space="preserve">Crimasa RC </t>
  </si>
  <si>
    <t xml:space="preserve">Diosmar RC </t>
  </si>
  <si>
    <t>Edpacif RC 1.5%</t>
  </si>
  <si>
    <t>Encalada RC</t>
  </si>
  <si>
    <t>Encalada DPP</t>
  </si>
  <si>
    <t>Heng Peng RC</t>
  </si>
  <si>
    <t>Naturisa Rebate</t>
  </si>
  <si>
    <t>Rojas LF $37 Duran</t>
  </si>
  <si>
    <t xml:space="preserve">Rojas RC 1.86% Kat 35% </t>
  </si>
  <si>
    <t>Omarsa RC</t>
  </si>
  <si>
    <t>Distabani LF E Ramon</t>
  </si>
  <si>
    <t>Stand by</t>
  </si>
  <si>
    <t>El cliente mantiene 320ha entre Isla y continente. Nueva revisión en noviembre</t>
  </si>
  <si>
    <t>400 TM</t>
  </si>
  <si>
    <t>A partir de Nov condición de consumo aumenta a 600 TM</t>
  </si>
  <si>
    <t xml:space="preserve">Propuesta agresiva para ingresar en una prueba en el cliente. Valido por 5 meses desde aceptación de propuesta por parte del cliente. En Stand by por aprobación </t>
  </si>
  <si>
    <t>$26,120.72</t>
  </si>
  <si>
    <t>$26,120.71</t>
  </si>
  <si>
    <t>Reconocimiento vía NC primer día hábil</t>
  </si>
  <si>
    <t>Financiamiento prueba AA AQ1 en G. Rojas en el campo Alamos</t>
  </si>
  <si>
    <t>Blindar la participación</t>
  </si>
  <si>
    <t>Financiamiento AA</t>
  </si>
  <si>
    <t>Rojas RC Financiamiento AA</t>
  </si>
  <si>
    <t>Directo en factura</t>
  </si>
  <si>
    <t>Periodicidad Reconocimiento</t>
  </si>
  <si>
    <t xml:space="preserve">Reconocimiento Estiba 0.20 ctv por saco </t>
  </si>
  <si>
    <t xml:space="preserve"> Incentivar al cliente a incrementar sus compras por encima de las 2.000 toneladas mensuales. Aprobación por un ciclo hasta final del año.</t>
  </si>
  <si>
    <t>KAT 35% 2.0 PEL NA-EG</t>
  </si>
  <si>
    <t>KAT EQ 35% 2.0 EXT NA KA</t>
  </si>
  <si>
    <t>300 TM/mes</t>
  </si>
  <si>
    <t>Reconocimiento comercial por compras iguales o mayores a 300TM/mes</t>
  </si>
  <si>
    <t xml:space="preserve">Sujeto a revisión trimestral. </t>
  </si>
  <si>
    <t>400 TM/mes</t>
  </si>
  <si>
    <t xml:space="preserve">Robustecer primera propuesta </t>
  </si>
  <si>
    <t xml:space="preserve">Acción táctica adicional a acciones vigentes </t>
  </si>
  <si>
    <t>PENDIENTE</t>
  </si>
  <si>
    <t>G. AGUIRRE</t>
  </si>
  <si>
    <t>120 TM/mes</t>
  </si>
  <si>
    <t>Capitalizar 100% SoW</t>
  </si>
  <si>
    <t>Edkard RC G. Aguirre</t>
  </si>
  <si>
    <t>G. ANIBAL GAYBOR</t>
  </si>
  <si>
    <t>Edkard RC Anibal Gaybor</t>
  </si>
  <si>
    <t>Plataforma a partir del cuarto mes de 250 TM/mes</t>
  </si>
  <si>
    <t>Distbani RC Patricio Cabrera</t>
  </si>
  <si>
    <t>PATRICIO CABRERA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</si>
</sst>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&quot;$&quot;\-#,##0"/>
    <numFmt numFmtId="8" formatCode="&quot;$&quot;#,##0.00;[Red]&quot;$&quot;\-#,##0.00"/>
    <numFmt numFmtId="164" formatCode="_-* #,##0.00_-;\-* #,##0.00_-;_-* &quot;-&quot;??_-;_-@_-"/>
  </numFmts>
  <fonts count="1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4" fillId="5" borderId="3" xfId="0" applyFont="1" applyFill="1" applyBorder="1"/>
    <xf numFmtId="0" fontId="0" fillId="0" borderId="4" xfId="0" applyBorder="1"/>
    <xf numFmtId="0" fontId="8" fillId="4" borderId="0" xfId="0" applyFont="1" applyFill="1" applyAlignment="1">
      <alignment horizontal="center" vertical="center"/>
    </xf>
    <xf numFmtId="0" fontId="1" fillId="5" borderId="8" xfId="0" applyFont="1" applyFill="1" applyBorder="1"/>
    <xf numFmtId="0" fontId="0" fillId="6" borderId="8" xfId="0" applyFill="1" applyBorder="1"/>
    <xf numFmtId="0" fontId="1" fillId="5" borderId="2" xfId="0" applyFont="1" applyFill="1" applyBorder="1"/>
    <xf numFmtId="0" fontId="0" fillId="4" borderId="0" xfId="0" applyFill="1"/>
    <xf numFmtId="0" fontId="1" fillId="5" borderId="0" xfId="0" applyFont="1" applyFill="1"/>
    <xf numFmtId="0" fontId="0" fillId="4" borderId="0" xfId="0" applyFill="1" applyAlignment="1">
      <alignment horizontal="right" vertical="center"/>
    </xf>
    <xf numFmtId="0" fontId="3" fillId="4" borderId="6" xfId="0" applyFont="1" applyFill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6" xfId="0" applyFont="1" applyFill="1" applyBorder="1" applyAlignment="1">
      <alignment horizontal="right" vertical="center"/>
    </xf>
    <xf numFmtId="0" fontId="9" fillId="4" borderId="0" xfId="0" applyFont="1" applyFill="1" applyAlignment="1">
      <alignment horizontal="right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1" xfId="1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right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/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8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horizontal="right"/>
    </xf>
    <xf numFmtId="1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9" fontId="3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6" fontId="3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1" fontId="0" fillId="0" borderId="0" xfId="0" applyNumberFormat="1"/>
    <xf numFmtId="49" fontId="0" fillId="0" borderId="0" xfId="0" applyNumberFormat="1"/>
    <xf numFmtId="1" fontId="10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14" fontId="0" fillId="0" borderId="1" xfId="0" applyNumberFormat="1" applyBorder="1" applyAlignment="1">
      <alignment horizontal="left"/>
    </xf>
    <xf numFmtId="9" fontId="0" fillId="0" borderId="1" xfId="0" applyNumberFormat="1" applyBorder="1"/>
    <xf numFmtId="49" fontId="0" fillId="0" borderId="9" xfId="0" applyNumberFormat="1" applyBorder="1"/>
    <xf numFmtId="1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vertical="center"/>
    </xf>
    <xf numFmtId="1" fontId="3" fillId="0" borderId="1" xfId="0" applyNumberFormat="1" applyFont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3" fillId="0" borderId="11" xfId="0" applyFont="1" applyBorder="1"/>
    <xf numFmtId="0" fontId="0" fillId="0" borderId="11" xfId="0" quotePrefix="1" applyBorder="1"/>
    <xf numFmtId="9" fontId="0" fillId="0" borderId="11" xfId="0" applyNumberFormat="1" applyBorder="1"/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1" fontId="1" fillId="3" borderId="13" xfId="0" applyNumberFormat="1" applyFont="1" applyFill="1" applyBorder="1" applyAlignment="1">
      <alignment horizontal="center" vertical="center" wrapText="1"/>
    </xf>
    <xf numFmtId="14" fontId="1" fillId="3" borderId="13" xfId="0" applyNumberFormat="1" applyFont="1" applyFill="1" applyBorder="1" applyAlignment="1">
      <alignment horizontal="center" vertical="center" wrapText="1"/>
    </xf>
    <xf numFmtId="1" fontId="1" fillId="3" borderId="13" xfId="0" applyNumberFormat="1" applyFont="1" applyFill="1" applyBorder="1" applyAlignment="1">
      <alignment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1" fontId="0" fillId="0" borderId="7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left" vertical="center"/>
    </xf>
    <xf numFmtId="14" fontId="3" fillId="0" borderId="7" xfId="0" applyNumberFormat="1" applyFont="1" applyBorder="1" applyAlignment="1">
      <alignment vertical="center"/>
    </xf>
    <xf numFmtId="14" fontId="3" fillId="0" borderId="7" xfId="0" applyNumberFormat="1" applyFont="1" applyBorder="1" applyAlignment="1">
      <alignment horizontal="left" vertical="center"/>
    </xf>
    <xf numFmtId="1" fontId="3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vertical="center"/>
    </xf>
    <xf numFmtId="1" fontId="0" fillId="0" borderId="7" xfId="0" applyNumberFormat="1" applyBorder="1" applyAlignment="1">
      <alignment horizontal="right"/>
    </xf>
    <xf numFmtId="1" fontId="0" fillId="0" borderId="7" xfId="0" applyNumberForma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1" fontId="3" fillId="0" borderId="7" xfId="0" applyNumberFormat="1" applyFont="1" applyBorder="1"/>
    <xf numFmtId="10" fontId="0" fillId="0" borderId="7" xfId="0" applyNumberFormat="1" applyBorder="1" applyAlignment="1">
      <alignment horizontal="center" vertical="center"/>
    </xf>
    <xf numFmtId="1" fontId="0" fillId="0" borderId="7" xfId="1" applyNumberFormat="1" applyFont="1" applyFill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14" fontId="0" fillId="0" borderId="7" xfId="0" applyNumberFormat="1" applyBorder="1"/>
    <xf numFmtId="0" fontId="0" fillId="0" borderId="7" xfId="0" applyBorder="1"/>
    <xf numFmtId="0" fontId="0" fillId="0" borderId="17" xfId="0" applyBorder="1"/>
  </cellXfs>
  <cellStyles count="2">
    <cellStyle name="Millares" xfId="1" builtinId="3"/>
    <cellStyle name="Normal" xfId="0" builtinId="0"/>
  </cellStyles>
  <dxfs count="8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/m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/m/yyyy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sica Elizabeth Flores De Valgaz Rodriguez" id="{A4E6063A-390B-4685-AE44-755C7E425AFA}" userId="S::JFloresdevaR@vitapro.com.ec::575a147f-4829-4da4-9ceb-6db3bdbac87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33EF8-0A55-4878-BF80-7CE1A750F50C}" name="Tabla1" displayName="Tabla1" ref="A2:A6" totalsRowShown="0">
  <autoFilter ref="A2:A6" xr:uid="{3C833EF8-0A55-4878-BF80-7CE1A750F50C}"/>
  <tableColumns count="1">
    <tableColumn id="1" xr3:uid="{324B028E-2EF6-4092-AE17-4B0C3E2702D9}" name="Motivo Homologad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EA213F-861D-4C42-B87E-930C897B99E6}" name="Tabla11" displayName="Tabla11" ref="U2:U6" totalsRowShown="0">
  <autoFilter ref="U2:U6" xr:uid="{6BEA213F-861D-4C42-B87E-930C897B99E6}"/>
  <tableColumns count="1">
    <tableColumn id="1" xr3:uid="{71370EAA-CC40-4019-8C12-55F7B36CE614}" name="Etap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4DD47D9-5B0B-4417-8C0A-70CD91FA3BD7}" name="Tabla12" displayName="Tabla12" ref="W2:W6" totalsRowShown="0">
  <autoFilter ref="W2:W6" xr:uid="{24DD47D9-5B0B-4417-8C0A-70CD91FA3BD7}"/>
  <tableColumns count="1">
    <tableColumn id="1" xr3:uid="{F37180CC-21EE-45A6-8653-3C665F8DD237}" name="Unidad_medid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6ED81F6-2BB6-4C43-850C-9BA27BE6E539}" name="Tabla14" displayName="Tabla14" ref="Y2:Z15" totalsRowShown="0" headerRowDxfId="65" dataDxfId="64">
  <autoFilter ref="Y2:Z15" xr:uid="{E6ED81F6-2BB6-4C43-850C-9BA27BE6E539}"/>
  <tableColumns count="2">
    <tableColumn id="1" xr3:uid="{A62D2AF3-CD4E-4B9E-BEBD-B3BF503AC505}" name="COD4" dataDxfId="63"/>
    <tableColumn id="2" xr3:uid="{70F726E5-459B-42B3-90FC-828C92EF50C3}" name="FAMILIA" dataDxfId="6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F4CF18B-18E3-4F83-9C82-93C9C86CA2F4}" name="Tabla15" displayName="Tabla15" ref="AB2:AC6" totalsRowShown="0" headerRowDxfId="61">
  <autoFilter ref="AB2:AC6" xr:uid="{AF4CF18B-18E3-4F83-9C82-93C9C86CA2F4}"/>
  <tableColumns count="2">
    <tableColumn id="1" xr3:uid="{4FCAF4A4-1007-4D91-9807-72E9F632C11C}" name="VARIEDAD" dataDxfId="60"/>
    <tableColumn id="2" xr3:uid="{12D6DFBF-E9A7-4E51-872E-2602C8D6CD33}" name="COD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5F738A-4494-46B1-AF8F-BB98357D044C}" name="Tabla2" displayName="Tabla2" ref="A2:AW159" totalsRowShown="0" headerRowDxfId="0" tableBorderDxfId="50">
  <autoFilter ref="A2:AW159" xr:uid="{194842AF-79AC-41D3-AACA-CE5F32DE8343}"/>
  <tableColumns count="49">
    <tableColumn id="1" xr3:uid="{9A56D156-5E62-47E3-B58D-29DE200F9C9D}" name="ID_ACCIÓN" dataDxfId="49"/>
    <tableColumn id="2" xr3:uid="{3A3C14AD-6FB9-479B-968A-E06001756735}" name="DES_ACCIÓN" dataDxfId="48"/>
    <tableColumn id="3" xr3:uid="{9F7CE28F-85B2-4877-89A0-D6719D8233FD}" name="Status" dataDxfId="47"/>
    <tableColumn id="4" xr3:uid="{63AB897D-4D89-4F34-B6D4-E3B434AF2F5A}" name="Año" dataDxfId="46"/>
    <tableColumn id="5" xr3:uid="{64EE4BB7-5195-4485-BDBE-6719263D7052}" name="desde" dataDxfId="45"/>
    <tableColumn id="6" xr3:uid="{79D89526-9184-463E-8113-A5023B1317BF}" name="hasta" dataDxfId="44"/>
    <tableColumn id="7" xr3:uid="{84B3A831-B14B-48FD-BC8B-CA972C0374EC}" name="Fecha última Renovación" dataDxfId="43"/>
    <tableColumn id="8" xr3:uid="{CA7CF898-7383-4387-BD18-09CD8B29FCC4}" name="Número de renovaciones" dataDxfId="42"/>
    <tableColumn id="9" xr3:uid="{AE4B35B6-AE33-4332-9FBE-68BC7E6F720C}" name="Tipo Renovación" dataDxfId="41"/>
    <tableColumn id="10" xr3:uid="{59262A1F-BFB4-4DA8-AF30-0CC5710FF958}" name="Tipo Reconocimiento" dataDxfId="40"/>
    <tableColumn id="11" xr3:uid="{D48DB9D7-8B82-4685-A756-30487D511C5C}" name="Aprobado por" dataDxfId="39"/>
    <tableColumn id="12" xr3:uid="{699EB516-6769-485A-AD37-8DCC1CA82454}" name="Autonomía Aprobador " dataDxfId="38"/>
    <tableColumn id="13" xr3:uid="{E7DAC2D8-BA92-4F2E-87D4-D1A7F3148102}" name="COD Aprobador " dataDxfId="37">
      <calculatedColumnFormula>+_xlfn.XLOOKUP(L3,Tabla9[Autonomia],Tabla9[Rango],"")</calculatedColumnFormula>
    </tableColumn>
    <tableColumn id="14" xr3:uid="{3E44601F-5E66-46ED-9EBA-108E1D96104A}" name="Renovador por" dataDxfId="36"/>
    <tableColumn id="15" xr3:uid="{4336ABA4-AB9F-4DAF-B874-116B1F445135}" name="Autonomía Renovador" dataDxfId="35"/>
    <tableColumn id="16" xr3:uid="{C15F20A1-CFC2-407E-98B7-3229028AA0B7}" name="COD Ronovador" dataDxfId="34"/>
    <tableColumn id="17" xr3:uid="{74E789EB-915B-4AD7-A95B-761E7C0E93FF}" name="Gerencia / Segmento" dataDxfId="33"/>
    <tableColumn id="18" xr3:uid="{E2E1690D-F644-4D12-8D35-64E48016D895}" name="Cod Nodo" dataDxfId="32"/>
    <tableColumn id="19" xr3:uid="{4CA8F0B7-0B40-471F-B91E-935667F72B0C}" name="Nodo" dataDxfId="31"/>
    <tableColumn id="20" xr3:uid="{F3829EE7-0988-4F4C-9317-C2493C865A9F}" name="COD_ZDEM " dataDxfId="30"/>
    <tableColumn id="21" xr3:uid="{EB259520-0FAD-4E11-91AB-7676D029B4C3}" name="ZDEM" dataDxfId="29"/>
    <tableColumn id="22" xr3:uid="{4B771223-6C87-489F-9B2A-3E4219D2F9D2}" name="Tipo de descuento" dataDxfId="28"/>
    <tableColumn id="23" xr3:uid="{C60A9CC5-B187-4152-AD4D-30137C89E087}" name="Cliente Tipo" dataDxfId="27"/>
    <tableColumn id="24" xr3:uid="{DD1B543D-1005-41A8-9B20-1FE0F52FA838}" name="COD_ZDES" dataDxfId="26"/>
    <tableColumn id="25" xr3:uid="{DA1F30FD-5679-4579-985C-3B6C0CBE754B}" name="DES_ZDES" dataDxfId="25"/>
    <tableColumn id="26" xr3:uid="{0A0B8A6B-2BFC-4AE8-91A3-21454AC910E5}" name="Aplicación de condición" dataDxfId="24"/>
    <tableColumn id="27" xr3:uid="{AC2362C7-4CF1-4AE9-A1A1-B3001D0F2F8F}" name="Tipo" dataDxfId="23"/>
    <tableColumn id="28" xr3:uid="{CEDAC99E-B3BF-41FB-AC90-BB96321621A8}" name="Valor" dataDxfId="22"/>
    <tableColumn id="29" xr3:uid="{AB9074AD-D441-49A8-8947-6AFDBDA81EE3}" name="Condición consumo TM / % SoW" dataDxfId="21"/>
    <tableColumn id="30" xr3:uid="{7151FCB1-CE77-438A-83E8-73E52DF09C16}" name="COD_ETAPA" dataDxfId="20" dataCellStyle="Millares">
      <calculatedColumnFormula>+_xlfn.XLOOKUP(AE3,Tabla15[VARIEDAD],Tabla15[COD5],"")</calculatedColumnFormula>
    </tableColumn>
    <tableColumn id="31" xr3:uid="{4A5D6E08-FD1D-42D5-885A-8EADD6895038}" name="ETAPA" dataDxfId="19"/>
    <tableColumn id="32" xr3:uid="{E8C9E4C0-9E75-4531-BE60-853CFCB9B7A6}" name="COD_FAMILIA" dataDxfId="18">
      <calculatedColumnFormula>_xlfn.XLOOKUP(AG3,Tabla14[FAMILIA],Tabla14[COD4],"")</calculatedColumnFormula>
    </tableColumn>
    <tableColumn id="33" xr3:uid="{D3F1C07E-3E65-4ABB-9C0C-FFE066E83A19}" name="FAMILIA" dataDxfId="17"/>
    <tableColumn id="34" xr3:uid="{F23B8A74-AC82-485F-AC63-581C2742EA78}" name="COD_PRODUCTO" dataDxfId="16"/>
    <tableColumn id="35" xr3:uid="{0F038137-54F5-47EB-9225-9F68935ECB6E}" name="DESCRIPCION ABREVIADA" dataDxfId="15"/>
    <tableColumn id="36" xr3:uid="{522A4A5F-38C8-4E51-81CB-4DA423EBBE60}" name="Vía" dataDxfId="14"/>
    <tableColumn id="37" xr3:uid="{F7C7BCA8-660F-4C52-8DC2-9CA030893409}" name="Metologia de Reconocimiento" dataDxfId="13"/>
    <tableColumn id="38" xr3:uid="{1BAF11C3-0D1F-45EC-B13E-AB74D8197D37}" name="Periodicidad Reconocimiento" dataDxfId="12"/>
    <tableColumn id="39" xr3:uid="{DC83A2CE-9F78-4E9E-B9C5-C42B43133BDD}" name="Fecha de comunicación " dataDxfId="11"/>
    <tableColumn id="40" xr3:uid="{03B375AC-5645-4D2E-B717-D8B5E4C9C06B}" name="Motivo Homologado" dataDxfId="10"/>
    <tableColumn id="41" xr3:uid="{03DAC7E2-0465-4668-A3C6-16AE5C893745}" name="Sub Motivo" dataDxfId="9"/>
    <tableColumn id="42" xr3:uid="{5427525F-E568-4F2D-ADEA-03914E66690A}" name="Objetivos" dataDxfId="8"/>
    <tableColumn id="43" xr3:uid="{22D55B3A-FC08-4ED6-AEA9-C9D7FEC9BF8C}" name="Razones de Renovación" dataDxfId="7"/>
    <tableColumn id="44" xr3:uid="{D5709AAA-F18B-4CF5-BC8A-755527B57B16}" name="Razones de Caducidad" dataDxfId="6"/>
    <tableColumn id="45" xr3:uid="{AB4BC6FC-6468-4EF7-9C11-95B52D1F7D90}" name="Comentarios" dataDxfId="5"/>
    <tableColumn id="46" xr3:uid="{5469F75C-3EA7-41F9-9CA6-71F038CF1D15}" name="Unidad de medida" dataDxfId="4"/>
    <tableColumn id="47" xr3:uid="{5C30C62C-242D-4467-9E6C-D1EC9B93F97A}" name="Escenario base" dataDxfId="3"/>
    <tableColumn id="48" xr3:uid="{3FC469D4-4625-4044-BA02-3AD08F824C62}" name="Medida Beneficio ( %; kusd, $/tn)" dataDxfId="2"/>
    <tableColumn id="49" xr3:uid="{6533C811-8866-4959-AACC-E0779EC8DCB4}" name="Beneficio esperado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F55B02-662E-44E0-8B7F-D0CDCB2E55FA}" name="Tabla3" displayName="Tabla3" ref="D2:D8" totalsRowShown="0" headerRowDxfId="81" headerRowBorderDxfId="80" tableBorderDxfId="79" totalsRowBorderDxfId="78">
  <autoFilter ref="D2:D8" xr:uid="{03F55B02-662E-44E0-8B7F-D0CDCB2E55FA}"/>
  <tableColumns count="1">
    <tableColumn id="1" xr3:uid="{B3D66650-015F-4AB8-AE07-80126323660F}" name="Incentivo Volum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6999DB-D872-432C-A752-B02250652C11}" name="Tabla4" displayName="Tabla4" ref="F2:F5" totalsRowShown="0" headerRowDxfId="77" headerRowBorderDxfId="76" tableBorderDxfId="75" totalsRowBorderDxfId="74">
  <autoFilter ref="F2:F5" xr:uid="{766999DB-D872-432C-A752-B02250652C11}"/>
  <tableColumns count="1">
    <tableColumn id="1" xr3:uid="{EA7ABE53-2579-44EB-8094-F05BDE5AB30D}" name="Logístic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E846DA-A70C-402F-A883-25613D5073E0}" name="Tabla5" displayName="Tabla5" ref="H2:H6" totalsRowShown="0" headerRowDxfId="73" headerRowBorderDxfId="72" tableBorderDxfId="71" totalsRowBorderDxfId="70">
  <autoFilter ref="H2:H6" xr:uid="{C5E846DA-A70C-402F-A883-25613D5073E0}"/>
  <tableColumns count="1">
    <tableColumn id="1" xr3:uid="{3009406D-4DE3-4B87-A972-AD51BB488024}" name="Tier U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CF06BD-9D6E-41A2-AB8C-BD232BA416A7}" name="Tabla6" displayName="Tabla6" ref="J2:J10" totalsRowShown="0" headerRowDxfId="69" headerRowBorderDxfId="68" tableBorderDxfId="67" totalsRowBorderDxfId="66">
  <autoFilter ref="J2:J10" xr:uid="{20CF06BD-9D6E-41A2-AB8C-BD232BA416A7}"/>
  <tableColumns count="1">
    <tableColumn id="1" xr3:uid="{82177E43-E221-4890-A307-6196A15DEFF4}" name="Otro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A80335-EEDC-4DB8-ACB1-B21365A070B2}" name="Tabla9" displayName="Tabla9" ref="L2:M8" totalsRowShown="0">
  <autoFilter ref="L2:M8" xr:uid="{9AA80335-EEDC-4DB8-ACB1-B21365A070B2}"/>
  <tableColumns count="2">
    <tableColumn id="1" xr3:uid="{E5171C16-F24E-4F76-A75E-277F96EC3CE9}" name="Autonomia"/>
    <tableColumn id="2" xr3:uid="{9A287E19-83AE-41C1-B400-67971770154E}" name="Rang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EE25F8-2FD5-4F42-86DC-FBBAE809CB9F}" name="Tabla7" displayName="Tabla7" ref="O2:O8" totalsRowShown="0">
  <autoFilter ref="O2:O8" xr:uid="{59EE25F8-2FD5-4F42-86DC-FBBAE809CB9F}"/>
  <tableColumns count="1">
    <tableColumn id="1" xr3:uid="{8FE1F8AA-7359-47F2-9A13-E0FDFF48276D}" name="Tipo de Descuent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977C02-B866-4432-B93E-4A061761D23C}" name="Tabla8" displayName="Tabla8" ref="Q2:Q5" totalsRowShown="0">
  <autoFilter ref="Q2:Q5" xr:uid="{76977C02-B866-4432-B93E-4A061761D23C}"/>
  <tableColumns count="1">
    <tableColumn id="1" xr3:uid="{0BDCA62D-3E9E-4563-83B3-94F1F62831A5}" name="Aplicación de condición 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AC83E72-D703-4D39-92DF-927F33377DA2}" name="Tabla10" displayName="Tabla10" ref="S2:S5" totalsRowShown="0">
  <autoFilter ref="S2:S5" xr:uid="{4AC83E72-D703-4D39-92DF-927F33377DA2}"/>
  <tableColumns count="1">
    <tableColumn id="1" xr3:uid="{8175ACC8-BC4A-4ACB-BF71-EF8C9169C7E9}" name="Tipo_condi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22" dT="2024-08-21T19:33:38.71" personId="{A4E6063A-390B-4685-AE44-755C7E425AFA}" id="{EA3F87B8-AD43-45F7-A285-76AB0591EB0F}">
    <text xml:space="preserve">Bolsa Táctica Aliados
</text>
  </threadedComment>
  <threadedComment ref="AW144" dT="2024-09-02T15:27:26.50" personId="{A4E6063A-390B-4685-AE44-755C7E425AFA}" id="{2F3AD7AD-14C8-4258-A758-948F91ECAD27}">
    <text>Consumo campo Alamos</text>
  </threadedComment>
  <threadedComment ref="AW145" dT="2024-09-02T15:27:26.50" personId="{A4E6063A-390B-4685-AE44-755C7E425AFA}" id="{4EDD058C-DD11-46C3-B2FC-E8CDC62F16F0}">
    <text>Consumo campo Alamos</text>
  </threadedComment>
  <threadedComment ref="AW146" dT="2024-09-02T15:27:26.50" personId="{A4E6063A-390B-4685-AE44-755C7E425AFA}" id="{934DF8FC-D43F-47B3-BEBC-570078357E5E}">
    <text>Consumo campo Alamos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FBD8-A2A3-49DF-BE95-327515912B47}">
  <dimension ref="A2:AL15"/>
  <sheetViews>
    <sheetView workbookViewId="0">
      <selection activeCell="N10" sqref="N10"/>
    </sheetView>
  </sheetViews>
  <sheetFormatPr baseColWidth="10" defaultRowHeight="15" x14ac:dyDescent="0.25"/>
  <cols>
    <col min="1" max="1" width="19.42578125" bestFit="1" customWidth="1"/>
    <col min="2" max="3" width="2.140625" customWidth="1"/>
    <col min="4" max="4" width="28.42578125" bestFit="1" customWidth="1"/>
    <col min="5" max="5" width="2.140625" customWidth="1"/>
    <col min="6" max="6" width="30.42578125" bestFit="1" customWidth="1"/>
    <col min="7" max="7" width="1.42578125" customWidth="1"/>
    <col min="8" max="8" width="35.140625" bestFit="1" customWidth="1"/>
    <col min="9" max="9" width="1.140625" customWidth="1"/>
    <col min="10" max="10" width="22.85546875" customWidth="1"/>
    <col min="11" max="11" width="1.42578125" customWidth="1"/>
    <col min="12" max="13" width="19.42578125" customWidth="1"/>
    <col min="14" max="14" width="1.85546875" customWidth="1"/>
    <col min="15" max="15" width="24.140625" customWidth="1"/>
    <col min="16" max="16" width="1.140625" customWidth="1"/>
    <col min="17" max="17" width="23.140625" customWidth="1"/>
    <col min="18" max="18" width="1.42578125" customWidth="1"/>
    <col min="19" max="19" width="15.42578125" customWidth="1"/>
    <col min="20" max="20" width="1.85546875" customWidth="1"/>
    <col min="22" max="22" width="1.140625" customWidth="1"/>
    <col min="23" max="24" width="16.140625" customWidth="1"/>
    <col min="26" max="26" width="24.140625" customWidth="1"/>
    <col min="27" max="27" width="2.5703125" customWidth="1"/>
  </cols>
  <sheetData>
    <row r="2" spans="1:38" x14ac:dyDescent="0.25">
      <c r="A2" t="s">
        <v>15</v>
      </c>
      <c r="D2" s="4" t="s">
        <v>43</v>
      </c>
      <c r="F2" s="4" t="s">
        <v>44</v>
      </c>
      <c r="H2" s="4" t="s">
        <v>45</v>
      </c>
      <c r="J2" s="4" t="s">
        <v>47</v>
      </c>
      <c r="L2" t="s">
        <v>97</v>
      </c>
      <c r="M2" t="s">
        <v>238</v>
      </c>
      <c r="O2" t="s">
        <v>109</v>
      </c>
      <c r="Q2" t="s">
        <v>115</v>
      </c>
      <c r="S2" t="s">
        <v>116</v>
      </c>
      <c r="U2" t="s">
        <v>11</v>
      </c>
      <c r="W2" t="s">
        <v>118</v>
      </c>
      <c r="Y2" s="6" t="s">
        <v>129</v>
      </c>
      <c r="Z2" s="6" t="s">
        <v>128</v>
      </c>
      <c r="AB2" s="6" t="s">
        <v>145</v>
      </c>
      <c r="AC2" s="6" t="s">
        <v>146</v>
      </c>
      <c r="AE2" s="9" t="s">
        <v>178</v>
      </c>
      <c r="AF2" s="9" t="s">
        <v>179</v>
      </c>
      <c r="AG2" s="9" t="s">
        <v>190</v>
      </c>
      <c r="AH2" s="9" t="s">
        <v>181</v>
      </c>
      <c r="AI2" s="9" t="s">
        <v>180</v>
      </c>
      <c r="AJ2" s="7" t="s">
        <v>188</v>
      </c>
      <c r="AL2" s="11"/>
    </row>
    <row r="3" spans="1:38" x14ac:dyDescent="0.25">
      <c r="A3" t="s">
        <v>85</v>
      </c>
      <c r="D3" s="2" t="s">
        <v>50</v>
      </c>
      <c r="F3" s="2" t="s">
        <v>56</v>
      </c>
      <c r="H3" s="2" t="s">
        <v>91</v>
      </c>
      <c r="J3" s="2" t="s">
        <v>59</v>
      </c>
      <c r="L3" t="s">
        <v>178</v>
      </c>
      <c r="M3">
        <v>1</v>
      </c>
      <c r="O3" t="s">
        <v>110</v>
      </c>
      <c r="Q3" t="s">
        <v>35</v>
      </c>
      <c r="S3" t="s">
        <v>30</v>
      </c>
      <c r="U3" t="s">
        <v>36</v>
      </c>
      <c r="W3" t="s">
        <v>119</v>
      </c>
      <c r="Y3" s="13">
        <v>300</v>
      </c>
      <c r="Z3" s="17" t="s">
        <v>130</v>
      </c>
      <c r="AB3" s="17" t="s">
        <v>36</v>
      </c>
      <c r="AC3" s="12">
        <v>570</v>
      </c>
      <c r="AE3" s="2">
        <v>1</v>
      </c>
      <c r="AF3" s="2">
        <v>2</v>
      </c>
      <c r="AG3" s="2">
        <v>3</v>
      </c>
      <c r="AH3" s="2">
        <v>4</v>
      </c>
      <c r="AI3" s="2">
        <v>5</v>
      </c>
      <c r="AJ3" s="8">
        <v>4</v>
      </c>
    </row>
    <row r="4" spans="1:38" x14ac:dyDescent="0.25">
      <c r="A4" t="s">
        <v>44</v>
      </c>
      <c r="D4" s="3" t="s">
        <v>53</v>
      </c>
      <c r="F4" s="5" t="s">
        <v>55</v>
      </c>
      <c r="H4" s="5" t="s">
        <v>57</v>
      </c>
      <c r="J4" s="3" t="s">
        <v>60</v>
      </c>
      <c r="L4" t="s">
        <v>179</v>
      </c>
      <c r="M4">
        <v>2</v>
      </c>
      <c r="O4" t="s">
        <v>111</v>
      </c>
      <c r="Q4" t="s">
        <v>29</v>
      </c>
      <c r="S4" t="s">
        <v>28</v>
      </c>
      <c r="U4" t="s">
        <v>117</v>
      </c>
      <c r="W4" t="s">
        <v>120</v>
      </c>
      <c r="Y4" s="14">
        <v>301</v>
      </c>
      <c r="Z4" s="17" t="s">
        <v>131</v>
      </c>
      <c r="AB4" s="17" t="s">
        <v>117</v>
      </c>
      <c r="AC4" s="12">
        <v>571</v>
      </c>
    </row>
    <row r="5" spans="1:38" x14ac:dyDescent="0.25">
      <c r="A5" t="s">
        <v>86</v>
      </c>
      <c r="D5" s="2" t="s">
        <v>54</v>
      </c>
      <c r="F5" t="s">
        <v>94</v>
      </c>
      <c r="H5" t="s">
        <v>92</v>
      </c>
      <c r="J5" s="2" t="s">
        <v>61</v>
      </c>
      <c r="L5" t="s">
        <v>189</v>
      </c>
      <c r="M5">
        <v>3</v>
      </c>
      <c r="O5" t="s">
        <v>113</v>
      </c>
      <c r="Q5" t="s">
        <v>39</v>
      </c>
      <c r="S5" t="s">
        <v>73</v>
      </c>
      <c r="U5" t="s">
        <v>31</v>
      </c>
      <c r="W5" t="s">
        <v>107</v>
      </c>
      <c r="Y5" s="15">
        <v>302</v>
      </c>
      <c r="Z5" s="17" t="s">
        <v>388</v>
      </c>
      <c r="AB5" s="18" t="s">
        <v>147</v>
      </c>
      <c r="AC5" s="12">
        <v>613</v>
      </c>
    </row>
    <row r="6" spans="1:38" x14ac:dyDescent="0.25">
      <c r="A6" t="s">
        <v>47</v>
      </c>
      <c r="D6" s="5" t="s">
        <v>49</v>
      </c>
      <c r="H6" t="s">
        <v>361</v>
      </c>
      <c r="J6" s="5" t="s">
        <v>58</v>
      </c>
      <c r="L6" t="s">
        <v>181</v>
      </c>
      <c r="M6">
        <v>4</v>
      </c>
      <c r="O6" t="s">
        <v>96</v>
      </c>
      <c r="U6" t="s">
        <v>147</v>
      </c>
      <c r="W6" t="s">
        <v>121</v>
      </c>
      <c r="Y6" s="14">
        <v>303</v>
      </c>
      <c r="Z6" s="17" t="s">
        <v>132</v>
      </c>
      <c r="AB6" s="19" t="s">
        <v>31</v>
      </c>
      <c r="AC6" s="12" t="s">
        <v>31</v>
      </c>
    </row>
    <row r="7" spans="1:38" x14ac:dyDescent="0.25">
      <c r="D7" t="s">
        <v>93</v>
      </c>
      <c r="J7" t="s">
        <v>90</v>
      </c>
      <c r="L7" t="s">
        <v>180</v>
      </c>
      <c r="M7">
        <v>5</v>
      </c>
      <c r="O7" t="s">
        <v>114</v>
      </c>
      <c r="Y7" s="14">
        <v>304</v>
      </c>
      <c r="Z7" s="17" t="s">
        <v>133</v>
      </c>
    </row>
    <row r="8" spans="1:38" x14ac:dyDescent="0.25">
      <c r="D8" t="s">
        <v>46</v>
      </c>
      <c r="J8" t="s">
        <v>215</v>
      </c>
      <c r="L8" t="s">
        <v>188</v>
      </c>
      <c r="M8">
        <v>4</v>
      </c>
      <c r="O8" t="s">
        <v>233</v>
      </c>
      <c r="Y8" s="14">
        <v>305</v>
      </c>
      <c r="Z8" s="17" t="s">
        <v>134</v>
      </c>
    </row>
    <row r="9" spans="1:38" x14ac:dyDescent="0.25">
      <c r="J9" t="s">
        <v>289</v>
      </c>
      <c r="Y9" s="14">
        <v>306</v>
      </c>
      <c r="Z9" s="17" t="s">
        <v>135</v>
      </c>
    </row>
    <row r="10" spans="1:38" x14ac:dyDescent="0.25">
      <c r="J10" t="s">
        <v>444</v>
      </c>
      <c r="Y10" s="14">
        <v>307</v>
      </c>
      <c r="Z10" s="17" t="s">
        <v>136</v>
      </c>
    </row>
    <row r="11" spans="1:38" x14ac:dyDescent="0.25">
      <c r="Y11" s="16" t="s">
        <v>138</v>
      </c>
      <c r="Z11" s="18" t="s">
        <v>137</v>
      </c>
    </row>
    <row r="12" spans="1:38" x14ac:dyDescent="0.25">
      <c r="Y12" s="16" t="s">
        <v>140</v>
      </c>
      <c r="Z12" s="18" t="s">
        <v>139</v>
      </c>
    </row>
    <row r="13" spans="1:38" x14ac:dyDescent="0.25">
      <c r="Y13" s="16" t="s">
        <v>142</v>
      </c>
      <c r="Z13" s="18" t="s">
        <v>141</v>
      </c>
    </row>
    <row r="14" spans="1:38" x14ac:dyDescent="0.25">
      <c r="Y14" s="16" t="s">
        <v>144</v>
      </c>
      <c r="Z14" s="18" t="s">
        <v>143</v>
      </c>
    </row>
    <row r="15" spans="1:38" x14ac:dyDescent="0.25">
      <c r="Y15" s="16" t="s">
        <v>31</v>
      </c>
      <c r="Z15" s="18" t="s">
        <v>31</v>
      </c>
    </row>
  </sheetData>
  <pageMargins left="0.7" right="0.7" top="0.75" bottom="0.75" header="0.3" footer="0.3"/>
  <customProperties>
    <customPr name="_pios_id" r:id="rId1"/>
  </customProperties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42AF-79AC-41D3-AACA-CE5F32DE8343}">
  <dimension ref="A1:AW159"/>
  <sheetViews>
    <sheetView tabSelected="1" topLeftCell="A2" zoomScaleNormal="100" workbookViewId="0">
      <pane ySplit="1" topLeftCell="A3" activePane="bottomLeft" state="frozen"/>
      <selection activeCell="O2" sqref="O2"/>
      <selection pane="bottomLeft" activeCell="A3" sqref="A3"/>
    </sheetView>
  </sheetViews>
  <sheetFormatPr baseColWidth="10" defaultRowHeight="15" x14ac:dyDescent="0.25"/>
  <cols>
    <col min="1" max="1" width="15.85546875" bestFit="1" customWidth="1"/>
    <col min="2" max="2" width="27.7109375" bestFit="1" customWidth="1"/>
    <col min="3" max="3" width="11.28515625" style="19" bestFit="1" customWidth="1"/>
    <col min="4" max="4" width="9" style="65" bestFit="1" customWidth="1"/>
    <col min="5" max="5" width="11.140625" style="19" bestFit="1" customWidth="1"/>
    <col min="6" max="6" width="10.42578125" style="67" bestFit="1" customWidth="1"/>
    <col min="7" max="7" width="25.5703125" style="68" customWidth="1"/>
    <col min="8" max="8" width="25.7109375" style="54" customWidth="1"/>
    <col min="9" max="9" width="20.42578125" style="19" bestFit="1" customWidth="1"/>
    <col min="10" max="10" width="24.85546875" bestFit="1" customWidth="1"/>
    <col min="11" max="11" width="20.28515625" bestFit="1" customWidth="1"/>
    <col min="12" max="12" width="25.140625" bestFit="1" customWidth="1"/>
    <col min="13" max="13" width="19.5703125" style="58" bestFit="1" customWidth="1"/>
    <col min="14" max="14" width="18.7109375" style="19" bestFit="1" customWidth="1"/>
    <col min="15" max="15" width="25.5703125" style="19" bestFit="1" customWidth="1"/>
    <col min="16" max="16" width="20" style="58" bestFit="1" customWidth="1"/>
    <col min="17" max="17" width="22" style="19" customWidth="1"/>
    <col min="18" max="18" width="14.5703125" style="55" bestFit="1" customWidth="1"/>
    <col min="19" max="19" width="22.42578125" bestFit="1" customWidth="1"/>
    <col min="20" max="20" width="15.85546875" style="58" bestFit="1" customWidth="1"/>
    <col min="21" max="21" width="27" bestFit="1" customWidth="1"/>
    <col min="22" max="22" width="25" bestFit="1" customWidth="1"/>
    <col min="23" max="23" width="16.5703125" bestFit="1" customWidth="1"/>
    <col min="24" max="24" width="15.42578125" style="58" bestFit="1" customWidth="1"/>
    <col min="25" max="25" width="22.42578125" bestFit="1" customWidth="1"/>
    <col min="26" max="26" width="27.140625" bestFit="1" customWidth="1"/>
    <col min="27" max="27" width="10.5703125" bestFit="1" customWidth="1"/>
    <col min="28" max="28" width="10.140625" bestFit="1" customWidth="1"/>
    <col min="29" max="29" width="31.85546875" customWidth="1"/>
    <col min="30" max="30" width="16.28515625" style="58" bestFit="1" customWidth="1"/>
    <col min="31" max="31" width="11.140625" bestFit="1" customWidth="1"/>
    <col min="32" max="32" width="17.7109375" style="58" bestFit="1" customWidth="1"/>
    <col min="33" max="33" width="15.140625" bestFit="1" customWidth="1"/>
    <col min="34" max="34" width="21.28515625" style="58" bestFit="1" customWidth="1"/>
    <col min="35" max="35" width="29.42578125" bestFit="1" customWidth="1"/>
    <col min="36" max="36" width="8.28515625" bestFit="1" customWidth="1"/>
    <col min="37" max="37" width="36.42578125" bestFit="1" customWidth="1"/>
    <col min="38" max="38" width="29.7109375" style="53" customWidth="1"/>
    <col min="39" max="39" width="24.5703125" style="67" customWidth="1"/>
    <col min="40" max="40" width="23.7109375" bestFit="1" customWidth="1"/>
    <col min="41" max="41" width="33.85546875" bestFit="1" customWidth="1"/>
    <col min="42" max="42" width="67.85546875" bestFit="1" customWidth="1"/>
    <col min="43" max="43" width="57.7109375" bestFit="1" customWidth="1"/>
    <col min="44" max="44" width="26.140625" bestFit="1" customWidth="1"/>
    <col min="45" max="45" width="151.7109375" bestFit="1" customWidth="1"/>
    <col min="46" max="46" width="21.85546875" bestFit="1" customWidth="1"/>
    <col min="47" max="47" width="19.140625" bestFit="1" customWidth="1"/>
    <col min="48" max="48" width="32.42578125" customWidth="1"/>
    <col min="49" max="49" width="20.5703125" customWidth="1"/>
  </cols>
  <sheetData>
    <row r="1" spans="1:49" x14ac:dyDescent="0.25">
      <c r="C1"/>
      <c r="D1" s="58"/>
      <c r="E1" s="75" t="s">
        <v>0</v>
      </c>
      <c r="F1" s="75"/>
      <c r="G1" s="66"/>
      <c r="H1" s="69"/>
      <c r="I1" s="1"/>
      <c r="J1" s="1"/>
      <c r="K1" s="1"/>
      <c r="L1" s="1"/>
      <c r="M1" s="69"/>
      <c r="N1" s="1"/>
      <c r="O1" s="1"/>
      <c r="P1" s="69"/>
      <c r="Q1" s="1"/>
      <c r="R1" s="58"/>
      <c r="S1" s="10"/>
      <c r="AL1"/>
      <c r="AU1" s="76" t="s">
        <v>95</v>
      </c>
      <c r="AV1" s="76"/>
      <c r="AW1" s="76"/>
    </row>
    <row r="2" spans="1:49" ht="30" x14ac:dyDescent="0.25">
      <c r="A2" s="83" t="s">
        <v>346</v>
      </c>
      <c r="B2" s="84" t="s">
        <v>345</v>
      </c>
      <c r="C2" s="84" t="s">
        <v>1</v>
      </c>
      <c r="D2" s="85" t="s">
        <v>2</v>
      </c>
      <c r="E2" s="84" t="s">
        <v>3</v>
      </c>
      <c r="F2" s="86" t="s">
        <v>4</v>
      </c>
      <c r="G2" s="86" t="s">
        <v>172</v>
      </c>
      <c r="H2" s="87" t="s">
        <v>170</v>
      </c>
      <c r="I2" s="84" t="s">
        <v>292</v>
      </c>
      <c r="J2" s="84" t="s">
        <v>293</v>
      </c>
      <c r="K2" s="84" t="s">
        <v>171</v>
      </c>
      <c r="L2" s="84" t="s">
        <v>175</v>
      </c>
      <c r="M2" s="85" t="s">
        <v>174</v>
      </c>
      <c r="N2" s="84" t="s">
        <v>177</v>
      </c>
      <c r="O2" s="84" t="s">
        <v>176</v>
      </c>
      <c r="P2" s="85" t="s">
        <v>173</v>
      </c>
      <c r="Q2" s="84" t="s">
        <v>5</v>
      </c>
      <c r="R2" s="85" t="s">
        <v>48</v>
      </c>
      <c r="S2" s="88" t="s">
        <v>6</v>
      </c>
      <c r="T2" s="85" t="s">
        <v>193</v>
      </c>
      <c r="U2" s="84" t="s">
        <v>194</v>
      </c>
      <c r="V2" s="84" t="s">
        <v>7</v>
      </c>
      <c r="W2" s="84" t="s">
        <v>169</v>
      </c>
      <c r="X2" s="85" t="s">
        <v>337</v>
      </c>
      <c r="Y2" s="89" t="s">
        <v>338</v>
      </c>
      <c r="Z2" s="84" t="s">
        <v>8</v>
      </c>
      <c r="AA2" s="84" t="s">
        <v>9</v>
      </c>
      <c r="AB2" s="84" t="s">
        <v>10</v>
      </c>
      <c r="AC2" s="90" t="s">
        <v>108</v>
      </c>
      <c r="AD2" s="91" t="s">
        <v>124</v>
      </c>
      <c r="AE2" s="92" t="s">
        <v>127</v>
      </c>
      <c r="AF2" s="91" t="s">
        <v>125</v>
      </c>
      <c r="AG2" s="92" t="s">
        <v>128</v>
      </c>
      <c r="AH2" s="91" t="s">
        <v>126</v>
      </c>
      <c r="AI2" s="92" t="s">
        <v>192</v>
      </c>
      <c r="AJ2" s="84" t="s">
        <v>12</v>
      </c>
      <c r="AK2" s="84" t="s">
        <v>13</v>
      </c>
      <c r="AL2" s="84" t="s">
        <v>447</v>
      </c>
      <c r="AM2" s="86" t="s">
        <v>14</v>
      </c>
      <c r="AN2" s="84" t="s">
        <v>15</v>
      </c>
      <c r="AO2" s="84" t="s">
        <v>16</v>
      </c>
      <c r="AP2" s="93" t="s">
        <v>17</v>
      </c>
      <c r="AQ2" s="93" t="s">
        <v>18</v>
      </c>
      <c r="AR2" s="93" t="s">
        <v>191</v>
      </c>
      <c r="AS2" s="93" t="s">
        <v>19</v>
      </c>
      <c r="AT2" s="94" t="s">
        <v>112</v>
      </c>
      <c r="AU2" s="94" t="s">
        <v>20</v>
      </c>
      <c r="AV2" s="94" t="s">
        <v>21</v>
      </c>
      <c r="AW2" s="95" t="s">
        <v>22</v>
      </c>
    </row>
    <row r="3" spans="1:49" x14ac:dyDescent="0.25">
      <c r="A3" s="77"/>
      <c r="B3" s="22" t="s">
        <v>392</v>
      </c>
      <c r="C3" s="22" t="s">
        <v>434</v>
      </c>
      <c r="D3" s="49">
        <v>2023</v>
      </c>
      <c r="E3" s="23">
        <v>45078</v>
      </c>
      <c r="F3" s="24">
        <v>45596</v>
      </c>
      <c r="G3" s="25">
        <v>45444</v>
      </c>
      <c r="H3" s="26">
        <v>4</v>
      </c>
      <c r="I3" s="23" t="s">
        <v>34</v>
      </c>
      <c r="J3" s="27" t="s">
        <v>25</v>
      </c>
      <c r="K3" s="27" t="s">
        <v>41</v>
      </c>
      <c r="L3" s="27" t="s">
        <v>188</v>
      </c>
      <c r="M3" s="49">
        <f>+_xlfn.XLOOKUP(L3,Tabla9[Autonomia],Tabla9[Rango],"")</f>
        <v>4</v>
      </c>
      <c r="N3" s="22" t="s">
        <v>40</v>
      </c>
      <c r="O3" s="22" t="s">
        <v>181</v>
      </c>
      <c r="P3" s="49">
        <f>+_xlfn.XLOOKUP(O3,Tabla9[Autonomia],Tabla9[Rango],"")</f>
        <v>4</v>
      </c>
      <c r="Q3" s="22" t="s">
        <v>26</v>
      </c>
      <c r="R3" s="28">
        <v>2102183</v>
      </c>
      <c r="S3" s="27" t="s">
        <v>27</v>
      </c>
      <c r="T3" s="70" t="s">
        <v>31</v>
      </c>
      <c r="U3" s="27" t="s">
        <v>31</v>
      </c>
      <c r="V3" s="29" t="s">
        <v>113</v>
      </c>
      <c r="W3" s="22" t="s">
        <v>101</v>
      </c>
      <c r="X3" s="71">
        <v>1000032647</v>
      </c>
      <c r="Y3" s="30" t="s">
        <v>102</v>
      </c>
      <c r="Z3" s="22" t="s">
        <v>35</v>
      </c>
      <c r="AA3" s="22" t="s">
        <v>28</v>
      </c>
      <c r="AB3" s="32">
        <v>0.01</v>
      </c>
      <c r="AC3" s="32" t="s">
        <v>212</v>
      </c>
      <c r="AD3" s="20">
        <f>+_xlfn.XLOOKUP(AE3,Tabla15[VARIEDAD],Tabla15[COD5],"")</f>
        <v>570</v>
      </c>
      <c r="AE3" s="22" t="s">
        <v>36</v>
      </c>
      <c r="AF3" s="73">
        <f>_xlfn.XLOOKUP(AG3,Tabla14[FAMILIA],Tabla14[COD4],"")</f>
        <v>304</v>
      </c>
      <c r="AG3" s="22" t="s">
        <v>133</v>
      </c>
      <c r="AH3" s="73" t="s">
        <v>31</v>
      </c>
      <c r="AI3" s="22" t="s">
        <v>31</v>
      </c>
      <c r="AJ3" s="22" t="s">
        <v>32</v>
      </c>
      <c r="AK3" s="33" t="s">
        <v>37</v>
      </c>
      <c r="AL3" s="34">
        <v>1</v>
      </c>
      <c r="AM3" s="35">
        <v>45160</v>
      </c>
      <c r="AN3" s="33" t="s">
        <v>85</v>
      </c>
      <c r="AO3" s="35" t="s">
        <v>49</v>
      </c>
      <c r="AP3" s="33" t="s">
        <v>38</v>
      </c>
      <c r="AQ3" s="33"/>
      <c r="AR3" s="33"/>
      <c r="AS3" s="33" t="s">
        <v>162</v>
      </c>
      <c r="AT3" s="33" t="s">
        <v>119</v>
      </c>
      <c r="AU3" s="33">
        <v>100</v>
      </c>
      <c r="AV3" s="33" t="s">
        <v>62</v>
      </c>
      <c r="AW3" s="79">
        <v>100</v>
      </c>
    </row>
    <row r="4" spans="1:49" x14ac:dyDescent="0.25">
      <c r="A4" s="77"/>
      <c r="B4" s="22" t="s">
        <v>392</v>
      </c>
      <c r="C4" s="22" t="s">
        <v>434</v>
      </c>
      <c r="D4" s="49">
        <v>2023</v>
      </c>
      <c r="E4" s="23">
        <v>45078</v>
      </c>
      <c r="F4" s="24">
        <v>45596</v>
      </c>
      <c r="G4" s="25">
        <v>45444</v>
      </c>
      <c r="H4" s="26">
        <v>4</v>
      </c>
      <c r="I4" s="23" t="s">
        <v>34</v>
      </c>
      <c r="J4" s="27" t="s">
        <v>25</v>
      </c>
      <c r="K4" s="27" t="s">
        <v>41</v>
      </c>
      <c r="L4" s="27" t="s">
        <v>188</v>
      </c>
      <c r="M4" s="49">
        <f>+_xlfn.XLOOKUP(L4,Tabla9[Autonomia],Tabla9[Rango],"")</f>
        <v>4</v>
      </c>
      <c r="N4" s="22" t="s">
        <v>40</v>
      </c>
      <c r="O4" s="22" t="s">
        <v>181</v>
      </c>
      <c r="P4" s="49">
        <f>+_xlfn.XLOOKUP(O4,Tabla9[Autonomia],Tabla9[Rango],"")</f>
        <v>4</v>
      </c>
      <c r="Q4" s="22" t="s">
        <v>26</v>
      </c>
      <c r="R4" s="28">
        <v>2102183</v>
      </c>
      <c r="S4" s="27" t="s">
        <v>27</v>
      </c>
      <c r="T4" s="70" t="s">
        <v>31</v>
      </c>
      <c r="U4" s="27" t="s">
        <v>31</v>
      </c>
      <c r="V4" s="29" t="s">
        <v>113</v>
      </c>
      <c r="W4" s="22" t="s">
        <v>101</v>
      </c>
      <c r="X4" s="71">
        <v>1000032647</v>
      </c>
      <c r="Y4" s="30" t="s">
        <v>102</v>
      </c>
      <c r="Z4" s="22" t="s">
        <v>35</v>
      </c>
      <c r="AA4" s="22" t="s">
        <v>28</v>
      </c>
      <c r="AB4" s="32">
        <v>0.02</v>
      </c>
      <c r="AC4" s="32" t="s">
        <v>212</v>
      </c>
      <c r="AD4" s="20">
        <f>+_xlfn.XLOOKUP(AE4,Tabla15[VARIEDAD],Tabla15[COD5],"")</f>
        <v>570</v>
      </c>
      <c r="AE4" s="22" t="s">
        <v>36</v>
      </c>
      <c r="AF4" s="73">
        <f>_xlfn.XLOOKUP(AG4,Tabla14[FAMILIA],Tabla14[COD4],"")</f>
        <v>307</v>
      </c>
      <c r="AG4" s="22" t="s">
        <v>136</v>
      </c>
      <c r="AH4" s="73">
        <v>7530442</v>
      </c>
      <c r="AI4" s="22" t="s">
        <v>186</v>
      </c>
      <c r="AJ4" s="22" t="s">
        <v>32</v>
      </c>
      <c r="AK4" s="33" t="s">
        <v>37</v>
      </c>
      <c r="AL4" s="34">
        <v>1</v>
      </c>
      <c r="AM4" s="35">
        <v>45160</v>
      </c>
      <c r="AN4" s="33" t="s">
        <v>85</v>
      </c>
      <c r="AO4" s="35" t="s">
        <v>49</v>
      </c>
      <c r="AP4" s="35" t="s">
        <v>38</v>
      </c>
      <c r="AQ4" s="33"/>
      <c r="AR4" s="33"/>
      <c r="AS4" s="33" t="s">
        <v>162</v>
      </c>
      <c r="AT4" s="33" t="s">
        <v>119</v>
      </c>
      <c r="AU4" s="33">
        <v>100</v>
      </c>
      <c r="AV4" s="33" t="s">
        <v>62</v>
      </c>
      <c r="AW4" s="79">
        <v>100</v>
      </c>
    </row>
    <row r="5" spans="1:49" x14ac:dyDescent="0.25">
      <c r="A5" s="77"/>
      <c r="B5" s="22" t="s">
        <v>392</v>
      </c>
      <c r="C5" s="22" t="s">
        <v>434</v>
      </c>
      <c r="D5" s="49">
        <v>2023</v>
      </c>
      <c r="E5" s="23">
        <v>45078</v>
      </c>
      <c r="F5" s="24">
        <v>45596</v>
      </c>
      <c r="G5" s="25">
        <v>45444</v>
      </c>
      <c r="H5" s="26">
        <v>4</v>
      </c>
      <c r="I5" s="23" t="s">
        <v>34</v>
      </c>
      <c r="J5" s="27" t="s">
        <v>25</v>
      </c>
      <c r="K5" s="27" t="s">
        <v>41</v>
      </c>
      <c r="L5" s="27" t="s">
        <v>188</v>
      </c>
      <c r="M5" s="49">
        <f>+_xlfn.XLOOKUP(L5,Tabla9[Autonomia],Tabla9[Rango],"")</f>
        <v>4</v>
      </c>
      <c r="N5" s="22" t="s">
        <v>40</v>
      </c>
      <c r="O5" s="22" t="s">
        <v>181</v>
      </c>
      <c r="P5" s="49">
        <f>+_xlfn.XLOOKUP(O5,Tabla9[Autonomia],Tabla9[Rango],"")</f>
        <v>4</v>
      </c>
      <c r="Q5" s="22" t="s">
        <v>26</v>
      </c>
      <c r="R5" s="28">
        <v>2102183</v>
      </c>
      <c r="S5" s="27" t="s">
        <v>27</v>
      </c>
      <c r="T5" s="70" t="s">
        <v>31</v>
      </c>
      <c r="U5" s="27" t="s">
        <v>31</v>
      </c>
      <c r="V5" s="29" t="s">
        <v>113</v>
      </c>
      <c r="W5" s="22" t="s">
        <v>101</v>
      </c>
      <c r="X5" s="71">
        <v>1000032647</v>
      </c>
      <c r="Y5" s="30" t="s">
        <v>102</v>
      </c>
      <c r="Z5" s="22" t="s">
        <v>35</v>
      </c>
      <c r="AA5" s="22" t="s">
        <v>28</v>
      </c>
      <c r="AB5" s="32">
        <v>0.02</v>
      </c>
      <c r="AC5" s="32" t="s">
        <v>212</v>
      </c>
      <c r="AD5" s="20">
        <f>+_xlfn.XLOOKUP(AE5,Tabla15[VARIEDAD],Tabla15[COD5],"")</f>
        <v>570</v>
      </c>
      <c r="AE5" s="22" t="s">
        <v>36</v>
      </c>
      <c r="AF5" s="73">
        <f>_xlfn.XLOOKUP(AG5,Tabla14[FAMILIA],Tabla14[COD4],"")</f>
        <v>307</v>
      </c>
      <c r="AG5" s="22" t="s">
        <v>136</v>
      </c>
      <c r="AH5" s="73">
        <v>7530773</v>
      </c>
      <c r="AI5" s="22" t="s">
        <v>195</v>
      </c>
      <c r="AJ5" s="22" t="s">
        <v>32</v>
      </c>
      <c r="AK5" s="33" t="s">
        <v>37</v>
      </c>
      <c r="AL5" s="34">
        <v>1</v>
      </c>
      <c r="AM5" s="35">
        <v>45160</v>
      </c>
      <c r="AN5" s="33" t="s">
        <v>85</v>
      </c>
      <c r="AO5" s="35" t="s">
        <v>49</v>
      </c>
      <c r="AP5" s="35" t="s">
        <v>38</v>
      </c>
      <c r="AQ5" s="33"/>
      <c r="AR5" s="33"/>
      <c r="AS5" s="33" t="s">
        <v>162</v>
      </c>
      <c r="AT5" s="33" t="s">
        <v>119</v>
      </c>
      <c r="AU5" s="33">
        <v>100</v>
      </c>
      <c r="AV5" s="33" t="s">
        <v>62</v>
      </c>
      <c r="AW5" s="79">
        <v>100</v>
      </c>
    </row>
    <row r="6" spans="1:49" x14ac:dyDescent="0.25">
      <c r="A6" s="77"/>
      <c r="B6" s="22" t="s">
        <v>433</v>
      </c>
      <c r="C6" s="22" t="s">
        <v>434</v>
      </c>
      <c r="D6" s="49">
        <v>2023</v>
      </c>
      <c r="E6" s="23">
        <v>45078</v>
      </c>
      <c r="F6" s="24">
        <v>45596</v>
      </c>
      <c r="G6" s="25">
        <v>45444</v>
      </c>
      <c r="H6" s="26">
        <v>4</v>
      </c>
      <c r="I6" s="23" t="s">
        <v>34</v>
      </c>
      <c r="J6" s="27" t="s">
        <v>25</v>
      </c>
      <c r="K6" s="27" t="s">
        <v>41</v>
      </c>
      <c r="L6" s="27" t="s">
        <v>188</v>
      </c>
      <c r="M6" s="49">
        <f>+_xlfn.XLOOKUP(L6,Tabla9[Autonomia],Tabla9[Rango],"")</f>
        <v>4</v>
      </c>
      <c r="N6" s="22" t="s">
        <v>40</v>
      </c>
      <c r="O6" s="22" t="s">
        <v>181</v>
      </c>
      <c r="P6" s="49">
        <f>+_xlfn.XLOOKUP(O6,Tabla9[Autonomia],Tabla9[Rango],"")</f>
        <v>4</v>
      </c>
      <c r="Q6" s="22" t="s">
        <v>26</v>
      </c>
      <c r="R6" s="28">
        <v>2102183</v>
      </c>
      <c r="S6" s="27" t="s">
        <v>27</v>
      </c>
      <c r="T6" s="70" t="s">
        <v>31</v>
      </c>
      <c r="U6" s="27" t="s">
        <v>31</v>
      </c>
      <c r="V6" s="22" t="s">
        <v>110</v>
      </c>
      <c r="W6" s="22" t="s">
        <v>101</v>
      </c>
      <c r="X6" s="71">
        <v>1000032647</v>
      </c>
      <c r="Y6" s="30" t="s">
        <v>102</v>
      </c>
      <c r="Z6" s="22" t="s">
        <v>39</v>
      </c>
      <c r="AA6" s="22" t="s">
        <v>30</v>
      </c>
      <c r="AB6" s="36">
        <v>18.28</v>
      </c>
      <c r="AC6" s="32" t="s">
        <v>212</v>
      </c>
      <c r="AD6" s="20" t="str">
        <f>+_xlfn.XLOOKUP(AE6,Tabla15[VARIEDAD],Tabla15[COD5],"")</f>
        <v>Todo</v>
      </c>
      <c r="AE6" s="22" t="s">
        <v>31</v>
      </c>
      <c r="AF6" s="73" t="str">
        <f>_xlfn.XLOOKUP(AG6,Tabla14[FAMILIA],Tabla14[COD4],"")</f>
        <v>Todo</v>
      </c>
      <c r="AG6" s="22" t="s">
        <v>31</v>
      </c>
      <c r="AH6" s="73" t="s">
        <v>31</v>
      </c>
      <c r="AI6" s="22" t="s">
        <v>31</v>
      </c>
      <c r="AJ6" s="22" t="s">
        <v>32</v>
      </c>
      <c r="AK6" s="33" t="s">
        <v>37</v>
      </c>
      <c r="AL6" s="34">
        <v>1</v>
      </c>
      <c r="AM6" s="35">
        <v>45160</v>
      </c>
      <c r="AN6" s="33" t="s">
        <v>85</v>
      </c>
      <c r="AO6" s="35" t="s">
        <v>49</v>
      </c>
      <c r="AP6" s="35" t="s">
        <v>38</v>
      </c>
      <c r="AQ6" s="33"/>
      <c r="AR6" s="33"/>
      <c r="AS6" s="33" t="s">
        <v>162</v>
      </c>
      <c r="AT6" s="33" t="s">
        <v>119</v>
      </c>
      <c r="AU6" s="33">
        <v>100</v>
      </c>
      <c r="AV6" s="33" t="s">
        <v>62</v>
      </c>
      <c r="AW6" s="79">
        <v>100</v>
      </c>
    </row>
    <row r="7" spans="1:49" x14ac:dyDescent="0.25">
      <c r="A7" s="77"/>
      <c r="B7" s="22" t="s">
        <v>433</v>
      </c>
      <c r="C7" s="22" t="s">
        <v>434</v>
      </c>
      <c r="D7" s="49">
        <v>2023</v>
      </c>
      <c r="E7" s="23">
        <v>45078</v>
      </c>
      <c r="F7" s="24">
        <v>45596</v>
      </c>
      <c r="G7" s="25">
        <v>45444</v>
      </c>
      <c r="H7" s="26">
        <v>4</v>
      </c>
      <c r="I7" s="23" t="s">
        <v>34</v>
      </c>
      <c r="J7" s="27" t="s">
        <v>25</v>
      </c>
      <c r="K7" s="27" t="s">
        <v>41</v>
      </c>
      <c r="L7" s="27" t="s">
        <v>188</v>
      </c>
      <c r="M7" s="49">
        <f>+_xlfn.XLOOKUP(L7,Tabla9[Autonomia],Tabla9[Rango],"")</f>
        <v>4</v>
      </c>
      <c r="N7" s="22" t="s">
        <v>40</v>
      </c>
      <c r="O7" s="22" t="s">
        <v>181</v>
      </c>
      <c r="P7" s="49">
        <f>+_xlfn.XLOOKUP(O7,Tabla9[Autonomia],Tabla9[Rango],"")</f>
        <v>4</v>
      </c>
      <c r="Q7" s="22" t="s">
        <v>26</v>
      </c>
      <c r="R7" s="28">
        <v>2102183</v>
      </c>
      <c r="S7" s="27" t="s">
        <v>27</v>
      </c>
      <c r="T7" s="70" t="s">
        <v>31</v>
      </c>
      <c r="U7" s="27" t="s">
        <v>31</v>
      </c>
      <c r="V7" s="22" t="s">
        <v>110</v>
      </c>
      <c r="W7" s="22" t="s">
        <v>101</v>
      </c>
      <c r="X7" s="71">
        <v>1000032647</v>
      </c>
      <c r="Y7" s="30" t="s">
        <v>102</v>
      </c>
      <c r="Z7" s="22" t="s">
        <v>39</v>
      </c>
      <c r="AA7" s="22" t="s">
        <v>30</v>
      </c>
      <c r="AB7" s="36">
        <f>0.2*40</f>
        <v>8</v>
      </c>
      <c r="AC7" s="32" t="s">
        <v>212</v>
      </c>
      <c r="AD7" s="20" t="str">
        <f>+_xlfn.XLOOKUP(AE7,Tabla15[VARIEDAD],Tabla15[COD5],"")</f>
        <v>Todo</v>
      </c>
      <c r="AE7" s="22" t="s">
        <v>31</v>
      </c>
      <c r="AF7" s="73" t="str">
        <f>_xlfn.XLOOKUP(AG7,Tabla14[FAMILIA],Tabla14[COD4],"")</f>
        <v>Todo</v>
      </c>
      <c r="AG7" s="22" t="s">
        <v>31</v>
      </c>
      <c r="AH7" s="73" t="s">
        <v>31</v>
      </c>
      <c r="AI7" s="22" t="s">
        <v>31</v>
      </c>
      <c r="AJ7" s="22" t="s">
        <v>32</v>
      </c>
      <c r="AK7" s="33" t="s">
        <v>37</v>
      </c>
      <c r="AL7" s="34">
        <v>1</v>
      </c>
      <c r="AM7" s="35">
        <v>45160</v>
      </c>
      <c r="AN7" s="33" t="s">
        <v>85</v>
      </c>
      <c r="AO7" s="35" t="s">
        <v>49</v>
      </c>
      <c r="AP7" s="35" t="s">
        <v>38</v>
      </c>
      <c r="AQ7" s="33"/>
      <c r="AR7" s="33"/>
      <c r="AS7" s="33" t="s">
        <v>448</v>
      </c>
      <c r="AT7" s="33" t="s">
        <v>119</v>
      </c>
      <c r="AU7" s="33">
        <v>100</v>
      </c>
      <c r="AV7" s="33" t="s">
        <v>62</v>
      </c>
      <c r="AW7" s="79">
        <v>100</v>
      </c>
    </row>
    <row r="8" spans="1:49" x14ac:dyDescent="0.25">
      <c r="A8" s="77"/>
      <c r="B8" s="22" t="s">
        <v>393</v>
      </c>
      <c r="C8" s="22" t="s">
        <v>434</v>
      </c>
      <c r="D8" s="49">
        <v>2023</v>
      </c>
      <c r="E8" s="23">
        <v>45078</v>
      </c>
      <c r="F8" s="24">
        <v>45596</v>
      </c>
      <c r="G8" s="25">
        <v>45444</v>
      </c>
      <c r="H8" s="26">
        <v>4</v>
      </c>
      <c r="I8" s="23" t="s">
        <v>34</v>
      </c>
      <c r="J8" s="27" t="s">
        <v>25</v>
      </c>
      <c r="K8" s="27" t="s">
        <v>41</v>
      </c>
      <c r="L8" s="27" t="s">
        <v>188</v>
      </c>
      <c r="M8" s="49">
        <f>+_xlfn.XLOOKUP(L8,Tabla9[Autonomia],Tabla9[Rango],"")</f>
        <v>4</v>
      </c>
      <c r="N8" s="22" t="s">
        <v>40</v>
      </c>
      <c r="O8" s="22" t="s">
        <v>181</v>
      </c>
      <c r="P8" s="49">
        <f>+_xlfn.XLOOKUP(O8,Tabla9[Autonomia],Tabla9[Rango],"")</f>
        <v>4</v>
      </c>
      <c r="Q8" s="22" t="s">
        <v>26</v>
      </c>
      <c r="R8" s="28">
        <v>2102183</v>
      </c>
      <c r="S8" s="27" t="s">
        <v>27</v>
      </c>
      <c r="T8" s="70" t="s">
        <v>31</v>
      </c>
      <c r="U8" s="27" t="s">
        <v>31</v>
      </c>
      <c r="V8" s="29" t="s">
        <v>113</v>
      </c>
      <c r="W8" s="22" t="s">
        <v>101</v>
      </c>
      <c r="X8" s="71">
        <v>1000032661</v>
      </c>
      <c r="Y8" s="30" t="s">
        <v>104</v>
      </c>
      <c r="Z8" s="22" t="s">
        <v>35</v>
      </c>
      <c r="AA8" s="22" t="s">
        <v>28</v>
      </c>
      <c r="AB8" s="32">
        <v>0.01</v>
      </c>
      <c r="AC8" s="37">
        <v>1</v>
      </c>
      <c r="AD8" s="20">
        <f>+_xlfn.XLOOKUP(AE8,Tabla15[VARIEDAD],Tabla15[COD5],"")</f>
        <v>571</v>
      </c>
      <c r="AE8" s="22" t="s">
        <v>117</v>
      </c>
      <c r="AF8" s="73" t="str">
        <f>_xlfn.XLOOKUP(AG8,Tabla14[FAMILIA],Tabla14[COD4],"")</f>
        <v>Todo</v>
      </c>
      <c r="AG8" s="22" t="s">
        <v>31</v>
      </c>
      <c r="AH8" s="73" t="s">
        <v>31</v>
      </c>
      <c r="AI8" s="22" t="s">
        <v>31</v>
      </c>
      <c r="AJ8" s="22" t="s">
        <v>32</v>
      </c>
      <c r="AK8" s="33" t="s">
        <v>37</v>
      </c>
      <c r="AL8" s="34">
        <v>1</v>
      </c>
      <c r="AM8" s="35">
        <v>45161</v>
      </c>
      <c r="AN8" s="33" t="s">
        <v>85</v>
      </c>
      <c r="AO8" s="35" t="s">
        <v>51</v>
      </c>
      <c r="AP8" s="33" t="s">
        <v>68</v>
      </c>
      <c r="AQ8" s="33"/>
      <c r="AR8" s="33"/>
      <c r="AS8" s="33" t="s">
        <v>165</v>
      </c>
      <c r="AT8" s="33" t="s">
        <v>119</v>
      </c>
      <c r="AU8" s="33">
        <v>75</v>
      </c>
      <c r="AV8" s="33" t="s">
        <v>62</v>
      </c>
      <c r="AW8" s="79">
        <v>100</v>
      </c>
    </row>
    <row r="9" spans="1:49" x14ac:dyDescent="0.25">
      <c r="A9" s="77"/>
      <c r="B9" s="22" t="s">
        <v>393</v>
      </c>
      <c r="C9" s="22" t="s">
        <v>434</v>
      </c>
      <c r="D9" s="49">
        <v>2023</v>
      </c>
      <c r="E9" s="23">
        <v>45078</v>
      </c>
      <c r="F9" s="24">
        <v>45596</v>
      </c>
      <c r="G9" s="25">
        <v>45444</v>
      </c>
      <c r="H9" s="26">
        <v>4</v>
      </c>
      <c r="I9" s="23" t="s">
        <v>34</v>
      </c>
      <c r="J9" s="27" t="s">
        <v>25</v>
      </c>
      <c r="K9" s="27" t="s">
        <v>41</v>
      </c>
      <c r="L9" s="27" t="s">
        <v>188</v>
      </c>
      <c r="M9" s="49">
        <f>+_xlfn.XLOOKUP(L9,Tabla9[Autonomia],Tabla9[Rango],"")</f>
        <v>4</v>
      </c>
      <c r="N9" s="22" t="s">
        <v>40</v>
      </c>
      <c r="O9" s="22" t="s">
        <v>181</v>
      </c>
      <c r="P9" s="49">
        <f>+_xlfn.XLOOKUP(O9,Tabla9[Autonomia],Tabla9[Rango],"")</f>
        <v>4</v>
      </c>
      <c r="Q9" s="22" t="s">
        <v>26</v>
      </c>
      <c r="R9" s="28">
        <v>2102183</v>
      </c>
      <c r="S9" s="27" t="s">
        <v>27</v>
      </c>
      <c r="T9" s="70" t="s">
        <v>31</v>
      </c>
      <c r="U9" s="27" t="s">
        <v>31</v>
      </c>
      <c r="V9" s="29" t="s">
        <v>113</v>
      </c>
      <c r="W9" s="22" t="s">
        <v>101</v>
      </c>
      <c r="X9" s="71">
        <v>1000032661</v>
      </c>
      <c r="Y9" s="30" t="s">
        <v>104</v>
      </c>
      <c r="Z9" s="22" t="s">
        <v>35</v>
      </c>
      <c r="AA9" s="22" t="s">
        <v>28</v>
      </c>
      <c r="AB9" s="32">
        <v>0.01</v>
      </c>
      <c r="AC9" s="37">
        <v>1</v>
      </c>
      <c r="AD9" s="20">
        <f>+_xlfn.XLOOKUP(AE9,Tabla15[VARIEDAD],Tabla15[COD5],"")</f>
        <v>570</v>
      </c>
      <c r="AE9" s="22" t="s">
        <v>36</v>
      </c>
      <c r="AF9" s="73">
        <f>_xlfn.XLOOKUP(AG9,Tabla14[FAMILIA],Tabla14[COD4],"")</f>
        <v>300</v>
      </c>
      <c r="AG9" s="22" t="s">
        <v>130</v>
      </c>
      <c r="AH9" s="73" t="s">
        <v>31</v>
      </c>
      <c r="AI9" s="22" t="s">
        <v>31</v>
      </c>
      <c r="AJ9" s="22" t="s">
        <v>32</v>
      </c>
      <c r="AK9" s="33" t="s">
        <v>37</v>
      </c>
      <c r="AL9" s="34">
        <v>1</v>
      </c>
      <c r="AM9" s="35">
        <v>45161</v>
      </c>
      <c r="AN9" s="33" t="s">
        <v>85</v>
      </c>
      <c r="AO9" s="35" t="s">
        <v>51</v>
      </c>
      <c r="AP9" s="33" t="s">
        <v>68</v>
      </c>
      <c r="AQ9" s="33"/>
      <c r="AR9" s="33"/>
      <c r="AS9" s="33" t="s">
        <v>165</v>
      </c>
      <c r="AT9" s="33" t="s">
        <v>119</v>
      </c>
      <c r="AU9" s="33">
        <v>75</v>
      </c>
      <c r="AV9" s="33" t="s">
        <v>62</v>
      </c>
      <c r="AW9" s="79">
        <v>100</v>
      </c>
    </row>
    <row r="10" spans="1:49" x14ac:dyDescent="0.25">
      <c r="A10" s="77"/>
      <c r="B10" s="22" t="s">
        <v>393</v>
      </c>
      <c r="C10" s="22" t="s">
        <v>434</v>
      </c>
      <c r="D10" s="49">
        <v>2023</v>
      </c>
      <c r="E10" s="23">
        <v>45078</v>
      </c>
      <c r="F10" s="24">
        <v>45596</v>
      </c>
      <c r="G10" s="25">
        <v>45444</v>
      </c>
      <c r="H10" s="26">
        <v>4</v>
      </c>
      <c r="I10" s="23" t="s">
        <v>34</v>
      </c>
      <c r="J10" s="27" t="s">
        <v>25</v>
      </c>
      <c r="K10" s="27" t="s">
        <v>41</v>
      </c>
      <c r="L10" s="27" t="s">
        <v>188</v>
      </c>
      <c r="M10" s="49">
        <f>+_xlfn.XLOOKUP(L10,Tabla9[Autonomia],Tabla9[Rango],"")</f>
        <v>4</v>
      </c>
      <c r="N10" s="22" t="s">
        <v>40</v>
      </c>
      <c r="O10" s="22" t="s">
        <v>181</v>
      </c>
      <c r="P10" s="49">
        <f>+_xlfn.XLOOKUP(O10,Tabla9[Autonomia],Tabla9[Rango],"")</f>
        <v>4</v>
      </c>
      <c r="Q10" s="22" t="s">
        <v>26</v>
      </c>
      <c r="R10" s="28">
        <v>2102183</v>
      </c>
      <c r="S10" s="27" t="s">
        <v>27</v>
      </c>
      <c r="T10" s="70" t="s">
        <v>31</v>
      </c>
      <c r="U10" s="27" t="s">
        <v>31</v>
      </c>
      <c r="V10" s="29" t="s">
        <v>113</v>
      </c>
      <c r="W10" s="22" t="s">
        <v>101</v>
      </c>
      <c r="X10" s="71">
        <v>1000032661</v>
      </c>
      <c r="Y10" s="30" t="s">
        <v>104</v>
      </c>
      <c r="Z10" s="22" t="s">
        <v>35</v>
      </c>
      <c r="AA10" s="22" t="s">
        <v>28</v>
      </c>
      <c r="AB10" s="32">
        <v>0.01</v>
      </c>
      <c r="AC10" s="37">
        <v>1</v>
      </c>
      <c r="AD10" s="20" t="str">
        <f>+_xlfn.XLOOKUP(AE10,Tabla15[VARIEDAD],Tabla15[COD5],"")</f>
        <v>Todo</v>
      </c>
      <c r="AE10" s="22" t="s">
        <v>31</v>
      </c>
      <c r="AF10" s="73">
        <f>_xlfn.XLOOKUP(AG10,Tabla14[FAMILIA],Tabla14[COD4],"")</f>
        <v>304</v>
      </c>
      <c r="AG10" s="22" t="s">
        <v>133</v>
      </c>
      <c r="AH10" s="73" t="s">
        <v>31</v>
      </c>
      <c r="AI10" s="22" t="s">
        <v>31</v>
      </c>
      <c r="AJ10" s="22" t="s">
        <v>32</v>
      </c>
      <c r="AK10" s="33" t="s">
        <v>37</v>
      </c>
      <c r="AL10" s="34">
        <v>1</v>
      </c>
      <c r="AM10" s="35">
        <v>45161</v>
      </c>
      <c r="AN10" s="33" t="s">
        <v>85</v>
      </c>
      <c r="AO10" s="35" t="s">
        <v>51</v>
      </c>
      <c r="AP10" s="33" t="s">
        <v>68</v>
      </c>
      <c r="AQ10" s="33"/>
      <c r="AR10" s="33"/>
      <c r="AS10" s="33" t="s">
        <v>165</v>
      </c>
      <c r="AT10" s="33" t="s">
        <v>119</v>
      </c>
      <c r="AU10" s="33">
        <v>75</v>
      </c>
      <c r="AV10" s="33" t="s">
        <v>62</v>
      </c>
      <c r="AW10" s="79">
        <v>100</v>
      </c>
    </row>
    <row r="11" spans="1:49" x14ac:dyDescent="0.25">
      <c r="A11" s="77"/>
      <c r="B11" s="22" t="s">
        <v>393</v>
      </c>
      <c r="C11" s="22" t="s">
        <v>434</v>
      </c>
      <c r="D11" s="49">
        <v>2023</v>
      </c>
      <c r="E11" s="23">
        <v>45078</v>
      </c>
      <c r="F11" s="24">
        <v>45596</v>
      </c>
      <c r="G11" s="25">
        <v>45444</v>
      </c>
      <c r="H11" s="26">
        <v>4</v>
      </c>
      <c r="I11" s="23" t="s">
        <v>34</v>
      </c>
      <c r="J11" s="27" t="s">
        <v>25</v>
      </c>
      <c r="K11" s="27" t="s">
        <v>41</v>
      </c>
      <c r="L11" s="27" t="s">
        <v>188</v>
      </c>
      <c r="M11" s="49">
        <f>+_xlfn.XLOOKUP(L11,Tabla9[Autonomia],Tabla9[Rango],"")</f>
        <v>4</v>
      </c>
      <c r="N11" s="22" t="s">
        <v>40</v>
      </c>
      <c r="O11" s="22" t="s">
        <v>181</v>
      </c>
      <c r="P11" s="49">
        <f>+_xlfn.XLOOKUP(O11,Tabla9[Autonomia],Tabla9[Rango],"")</f>
        <v>4</v>
      </c>
      <c r="Q11" s="22" t="s">
        <v>26</v>
      </c>
      <c r="R11" s="28">
        <v>2102183</v>
      </c>
      <c r="S11" s="27" t="s">
        <v>27</v>
      </c>
      <c r="T11" s="70" t="s">
        <v>31</v>
      </c>
      <c r="U11" s="27" t="s">
        <v>31</v>
      </c>
      <c r="V11" s="29" t="s">
        <v>113</v>
      </c>
      <c r="W11" s="22" t="s">
        <v>101</v>
      </c>
      <c r="X11" s="71">
        <v>1000032661</v>
      </c>
      <c r="Y11" s="30" t="s">
        <v>104</v>
      </c>
      <c r="Z11" s="22" t="s">
        <v>35</v>
      </c>
      <c r="AA11" s="22" t="s">
        <v>28</v>
      </c>
      <c r="AB11" s="32">
        <v>1.4999999999999999E-2</v>
      </c>
      <c r="AC11" s="37">
        <v>1</v>
      </c>
      <c r="AD11" s="20">
        <f>+_xlfn.XLOOKUP(AE11,Tabla15[VARIEDAD],Tabla15[COD5],"")</f>
        <v>570</v>
      </c>
      <c r="AE11" s="22" t="s">
        <v>36</v>
      </c>
      <c r="AF11" s="73">
        <f>_xlfn.XLOOKUP(AG11,Tabla14[FAMILIA],Tabla14[COD4],"")</f>
        <v>307</v>
      </c>
      <c r="AG11" s="22" t="s">
        <v>136</v>
      </c>
      <c r="AH11" s="74">
        <v>7530442</v>
      </c>
      <c r="AI11" s="22" t="s">
        <v>186</v>
      </c>
      <c r="AJ11" s="22" t="s">
        <v>32</v>
      </c>
      <c r="AK11" s="33" t="s">
        <v>37</v>
      </c>
      <c r="AL11" s="34">
        <v>1</v>
      </c>
      <c r="AM11" s="35">
        <v>45161</v>
      </c>
      <c r="AN11" s="33" t="s">
        <v>85</v>
      </c>
      <c r="AO11" s="35" t="s">
        <v>51</v>
      </c>
      <c r="AP11" s="33" t="s">
        <v>68</v>
      </c>
      <c r="AQ11" s="33"/>
      <c r="AR11" s="33"/>
      <c r="AS11" s="33" t="s">
        <v>165</v>
      </c>
      <c r="AT11" s="33" t="s">
        <v>119</v>
      </c>
      <c r="AU11" s="33">
        <v>75</v>
      </c>
      <c r="AV11" s="33" t="s">
        <v>62</v>
      </c>
      <c r="AW11" s="79">
        <v>100</v>
      </c>
    </row>
    <row r="12" spans="1:49" x14ac:dyDescent="0.25">
      <c r="A12" s="77"/>
      <c r="B12" s="22" t="s">
        <v>393</v>
      </c>
      <c r="C12" s="22" t="s">
        <v>434</v>
      </c>
      <c r="D12" s="49">
        <v>2023</v>
      </c>
      <c r="E12" s="23">
        <v>45078</v>
      </c>
      <c r="F12" s="24">
        <v>45596</v>
      </c>
      <c r="G12" s="25">
        <v>45444</v>
      </c>
      <c r="H12" s="26">
        <v>4</v>
      </c>
      <c r="I12" s="23" t="s">
        <v>34</v>
      </c>
      <c r="J12" s="27" t="s">
        <v>25</v>
      </c>
      <c r="K12" s="27" t="s">
        <v>41</v>
      </c>
      <c r="L12" s="27" t="s">
        <v>188</v>
      </c>
      <c r="M12" s="49">
        <f>+_xlfn.XLOOKUP(L12,Tabla9[Autonomia],Tabla9[Rango],"")</f>
        <v>4</v>
      </c>
      <c r="N12" s="22" t="s">
        <v>40</v>
      </c>
      <c r="O12" s="22" t="s">
        <v>181</v>
      </c>
      <c r="P12" s="49">
        <f>+_xlfn.XLOOKUP(O12,Tabla9[Autonomia],Tabla9[Rango],"")</f>
        <v>4</v>
      </c>
      <c r="Q12" s="22" t="s">
        <v>26</v>
      </c>
      <c r="R12" s="28">
        <v>2102183</v>
      </c>
      <c r="S12" s="27" t="s">
        <v>27</v>
      </c>
      <c r="T12" s="70" t="s">
        <v>31</v>
      </c>
      <c r="U12" s="27" t="s">
        <v>31</v>
      </c>
      <c r="V12" s="29" t="s">
        <v>113</v>
      </c>
      <c r="W12" s="22" t="s">
        <v>101</v>
      </c>
      <c r="X12" s="71">
        <v>1000032661</v>
      </c>
      <c r="Y12" s="30" t="s">
        <v>104</v>
      </c>
      <c r="Z12" s="22" t="s">
        <v>35</v>
      </c>
      <c r="AA12" s="22" t="s">
        <v>28</v>
      </c>
      <c r="AB12" s="32">
        <v>1.4999999999999999E-2</v>
      </c>
      <c r="AC12" s="37">
        <v>1</v>
      </c>
      <c r="AD12" s="20">
        <f>+_xlfn.XLOOKUP(AE12,Tabla15[VARIEDAD],Tabla15[COD5],"")</f>
        <v>570</v>
      </c>
      <c r="AE12" s="22" t="s">
        <v>36</v>
      </c>
      <c r="AF12" s="73">
        <f>_xlfn.XLOOKUP(AG12,Tabla14[FAMILIA],Tabla14[COD4],"")</f>
        <v>307</v>
      </c>
      <c r="AG12" s="22" t="s">
        <v>136</v>
      </c>
      <c r="AH12" s="74">
        <v>7530773</v>
      </c>
      <c r="AI12" s="22" t="s">
        <v>195</v>
      </c>
      <c r="AJ12" s="22" t="s">
        <v>32</v>
      </c>
      <c r="AK12" s="33" t="s">
        <v>37</v>
      </c>
      <c r="AL12" s="34">
        <v>1</v>
      </c>
      <c r="AM12" s="35">
        <v>45161</v>
      </c>
      <c r="AN12" s="33" t="s">
        <v>85</v>
      </c>
      <c r="AO12" s="35" t="s">
        <v>51</v>
      </c>
      <c r="AP12" s="33" t="s">
        <v>68</v>
      </c>
      <c r="AQ12" s="33"/>
      <c r="AR12" s="33"/>
      <c r="AS12" s="33" t="s">
        <v>165</v>
      </c>
      <c r="AT12" s="33" t="s">
        <v>119</v>
      </c>
      <c r="AU12" s="33">
        <v>75</v>
      </c>
      <c r="AV12" s="33" t="s">
        <v>62</v>
      </c>
      <c r="AW12" s="79">
        <v>100</v>
      </c>
    </row>
    <row r="13" spans="1:49" x14ac:dyDescent="0.25">
      <c r="A13" s="77"/>
      <c r="B13" s="22" t="s">
        <v>398</v>
      </c>
      <c r="C13" s="22" t="s">
        <v>23</v>
      </c>
      <c r="D13" s="49">
        <v>2023</v>
      </c>
      <c r="E13" s="23">
        <v>45108</v>
      </c>
      <c r="F13" s="24" t="s">
        <v>24</v>
      </c>
      <c r="G13" s="25">
        <v>45533</v>
      </c>
      <c r="H13" s="26">
        <v>4</v>
      </c>
      <c r="I13" s="23" t="s">
        <v>34</v>
      </c>
      <c r="J13" s="27" t="s">
        <v>25</v>
      </c>
      <c r="K13" s="27" t="s">
        <v>40</v>
      </c>
      <c r="L13" s="27" t="s">
        <v>181</v>
      </c>
      <c r="M13" s="49">
        <f>+_xlfn.XLOOKUP(L13,Tabla9[Autonomia],Tabla9[Rango],"")</f>
        <v>4</v>
      </c>
      <c r="N13" s="22" t="s">
        <v>40</v>
      </c>
      <c r="O13" s="22" t="s">
        <v>181</v>
      </c>
      <c r="P13" s="49">
        <f>+_xlfn.XLOOKUP(O13,Tabla9[Autonomia],Tabla9[Rango],"")</f>
        <v>4</v>
      </c>
      <c r="Q13" s="22" t="s">
        <v>26</v>
      </c>
      <c r="R13" s="28">
        <v>2102183</v>
      </c>
      <c r="S13" s="27" t="s">
        <v>27</v>
      </c>
      <c r="T13" s="70" t="s">
        <v>31</v>
      </c>
      <c r="U13" s="27" t="s">
        <v>31</v>
      </c>
      <c r="V13" s="22" t="s">
        <v>110</v>
      </c>
      <c r="W13" s="22" t="s">
        <v>101</v>
      </c>
      <c r="X13" s="71">
        <v>1000032689</v>
      </c>
      <c r="Y13" s="30" t="s">
        <v>103</v>
      </c>
      <c r="Z13" s="22" t="s">
        <v>39</v>
      </c>
      <c r="AA13" s="22" t="s">
        <v>30</v>
      </c>
      <c r="AB13" s="36">
        <v>8.6999999999999993</v>
      </c>
      <c r="AC13" s="32" t="s">
        <v>212</v>
      </c>
      <c r="AD13" s="20" t="str">
        <f>+_xlfn.XLOOKUP(AE13,Tabla15[VARIEDAD],Tabla15[COD5],"")</f>
        <v>Todo</v>
      </c>
      <c r="AE13" s="22" t="s">
        <v>31</v>
      </c>
      <c r="AF13" s="73" t="str">
        <f>_xlfn.XLOOKUP(AG13,Tabla14[FAMILIA],Tabla14[COD4],"")</f>
        <v>Todo</v>
      </c>
      <c r="AG13" s="22" t="s">
        <v>31</v>
      </c>
      <c r="AH13" s="73" t="s">
        <v>31</v>
      </c>
      <c r="AI13" s="22" t="s">
        <v>31</v>
      </c>
      <c r="AJ13" s="22" t="s">
        <v>32</v>
      </c>
      <c r="AK13" s="33" t="s">
        <v>37</v>
      </c>
      <c r="AL13" s="34">
        <v>1</v>
      </c>
      <c r="AM13" s="35">
        <v>45271</v>
      </c>
      <c r="AN13" s="33" t="s">
        <v>85</v>
      </c>
      <c r="AO13" s="35" t="s">
        <v>52</v>
      </c>
      <c r="AP13" s="33" t="s">
        <v>87</v>
      </c>
      <c r="AQ13" s="33"/>
      <c r="AR13" s="33"/>
      <c r="AS13" s="33" t="s">
        <v>166</v>
      </c>
      <c r="AT13" s="33" t="s">
        <v>119</v>
      </c>
      <c r="AU13" s="33">
        <v>60</v>
      </c>
      <c r="AV13" s="33" t="s">
        <v>62</v>
      </c>
      <c r="AW13" s="79">
        <v>100</v>
      </c>
    </row>
    <row r="14" spans="1:49" x14ac:dyDescent="0.25">
      <c r="A14" s="77"/>
      <c r="B14" s="22" t="s">
        <v>392</v>
      </c>
      <c r="C14" s="22" t="s">
        <v>434</v>
      </c>
      <c r="D14" s="49">
        <v>2023</v>
      </c>
      <c r="E14" s="23">
        <v>45139</v>
      </c>
      <c r="F14" s="24">
        <v>45596</v>
      </c>
      <c r="G14" s="25">
        <v>45383</v>
      </c>
      <c r="H14" s="26">
        <v>3</v>
      </c>
      <c r="I14" s="23" t="s">
        <v>34</v>
      </c>
      <c r="J14" s="27" t="s">
        <v>25</v>
      </c>
      <c r="K14" s="27" t="s">
        <v>41</v>
      </c>
      <c r="L14" s="27" t="s">
        <v>188</v>
      </c>
      <c r="M14" s="49">
        <f>+_xlfn.XLOOKUP(L14,Tabla9[Autonomia],Tabla9[Rango],"")</f>
        <v>4</v>
      </c>
      <c r="N14" s="22" t="s">
        <v>40</v>
      </c>
      <c r="O14" s="22" t="s">
        <v>181</v>
      </c>
      <c r="P14" s="49">
        <f>+_xlfn.XLOOKUP(O14,Tabla9[Autonomia],Tabla9[Rango],"")</f>
        <v>4</v>
      </c>
      <c r="Q14" s="22" t="s">
        <v>26</v>
      </c>
      <c r="R14" s="28">
        <v>2102183</v>
      </c>
      <c r="S14" s="27" t="s">
        <v>27</v>
      </c>
      <c r="T14" s="70" t="s">
        <v>31</v>
      </c>
      <c r="U14" s="27" t="s">
        <v>31</v>
      </c>
      <c r="V14" s="29" t="s">
        <v>113</v>
      </c>
      <c r="W14" s="22" t="s">
        <v>101</v>
      </c>
      <c r="X14" s="71">
        <v>1000032647</v>
      </c>
      <c r="Y14" s="30" t="s">
        <v>102</v>
      </c>
      <c r="Z14" s="22" t="s">
        <v>35</v>
      </c>
      <c r="AA14" s="22" t="s">
        <v>28</v>
      </c>
      <c r="AB14" s="32">
        <v>1.2999999999999999E-2</v>
      </c>
      <c r="AC14" s="32" t="s">
        <v>212</v>
      </c>
      <c r="AD14" s="20" t="str">
        <f>+_xlfn.XLOOKUP(AE14,Tabla15[VARIEDAD],Tabla15[COD5],"")</f>
        <v>Todo</v>
      </c>
      <c r="AE14" s="22" t="s">
        <v>31</v>
      </c>
      <c r="AF14" s="73">
        <f>_xlfn.XLOOKUP(AG14,Tabla14[FAMILIA],Tabla14[COD4],"")</f>
        <v>301</v>
      </c>
      <c r="AG14" s="22" t="s">
        <v>131</v>
      </c>
      <c r="AH14" s="73" t="s">
        <v>31</v>
      </c>
      <c r="AI14" s="22" t="s">
        <v>31</v>
      </c>
      <c r="AJ14" s="22" t="s">
        <v>32</v>
      </c>
      <c r="AK14" s="33" t="s">
        <v>37</v>
      </c>
      <c r="AL14" s="34">
        <v>1</v>
      </c>
      <c r="AM14" s="35">
        <v>45168</v>
      </c>
      <c r="AN14" s="33" t="s">
        <v>85</v>
      </c>
      <c r="AO14" s="35" t="s">
        <v>49</v>
      </c>
      <c r="AP14" s="35" t="s">
        <v>38</v>
      </c>
      <c r="AQ14" s="33"/>
      <c r="AR14" s="33"/>
      <c r="AS14" s="33" t="s">
        <v>162</v>
      </c>
      <c r="AT14" s="33" t="s">
        <v>119</v>
      </c>
      <c r="AU14" s="33">
        <v>100</v>
      </c>
      <c r="AV14" s="33" t="s">
        <v>62</v>
      </c>
      <c r="AW14" s="79">
        <v>100</v>
      </c>
    </row>
    <row r="15" spans="1:49" x14ac:dyDescent="0.25">
      <c r="A15" s="77"/>
      <c r="B15" s="22" t="s">
        <v>394</v>
      </c>
      <c r="C15" s="22" t="s">
        <v>434</v>
      </c>
      <c r="D15" s="49">
        <v>2023</v>
      </c>
      <c r="E15" s="23">
        <v>45176</v>
      </c>
      <c r="F15" s="24">
        <v>45596</v>
      </c>
      <c r="G15" s="25">
        <v>45444</v>
      </c>
      <c r="H15" s="26">
        <v>3</v>
      </c>
      <c r="I15" s="23" t="s">
        <v>34</v>
      </c>
      <c r="J15" s="27" t="s">
        <v>25</v>
      </c>
      <c r="K15" s="27" t="s">
        <v>41</v>
      </c>
      <c r="L15" s="27" t="s">
        <v>188</v>
      </c>
      <c r="M15" s="49">
        <f>+_xlfn.XLOOKUP(L15,Tabla9[Autonomia],Tabla9[Rango],"")</f>
        <v>4</v>
      </c>
      <c r="N15" s="22" t="s">
        <v>40</v>
      </c>
      <c r="O15" s="22" t="s">
        <v>181</v>
      </c>
      <c r="P15" s="49">
        <f>+_xlfn.XLOOKUP(O15,Tabla9[Autonomia],Tabla9[Rango],"")</f>
        <v>4</v>
      </c>
      <c r="Q15" s="22" t="s">
        <v>26</v>
      </c>
      <c r="R15" s="28">
        <v>2102183</v>
      </c>
      <c r="S15" s="27" t="s">
        <v>27</v>
      </c>
      <c r="T15" s="70" t="s">
        <v>31</v>
      </c>
      <c r="U15" s="27" t="s">
        <v>31</v>
      </c>
      <c r="V15" s="29" t="s">
        <v>113</v>
      </c>
      <c r="W15" s="22" t="s">
        <v>101</v>
      </c>
      <c r="X15" s="71">
        <v>1000032651</v>
      </c>
      <c r="Y15" s="30" t="s">
        <v>106</v>
      </c>
      <c r="Z15" s="22" t="s">
        <v>35</v>
      </c>
      <c r="AA15" s="22" t="s">
        <v>28</v>
      </c>
      <c r="AB15" s="32">
        <v>0.01</v>
      </c>
      <c r="AC15" s="32" t="s">
        <v>212</v>
      </c>
      <c r="AD15" s="20">
        <f>+_xlfn.XLOOKUP(AE15,Tabla15[VARIEDAD],Tabla15[COD5],"")</f>
        <v>570</v>
      </c>
      <c r="AE15" s="22" t="s">
        <v>36</v>
      </c>
      <c r="AF15" s="73">
        <f>_xlfn.XLOOKUP(AG15,Tabla14[FAMILIA],Tabla14[COD4],"")</f>
        <v>304</v>
      </c>
      <c r="AG15" s="22" t="s">
        <v>133</v>
      </c>
      <c r="AH15" s="73">
        <v>7530419</v>
      </c>
      <c r="AI15" s="22" t="s">
        <v>196</v>
      </c>
      <c r="AJ15" s="22" t="s">
        <v>32</v>
      </c>
      <c r="AK15" s="33" t="s">
        <v>37</v>
      </c>
      <c r="AL15" s="34">
        <v>1</v>
      </c>
      <c r="AM15" s="35">
        <v>45211</v>
      </c>
      <c r="AN15" s="33" t="s">
        <v>85</v>
      </c>
      <c r="AO15" s="35" t="s">
        <v>49</v>
      </c>
      <c r="AP15" s="33" t="s">
        <v>164</v>
      </c>
      <c r="AQ15" s="33"/>
      <c r="AR15" s="33"/>
      <c r="AS15" s="33" t="s">
        <v>163</v>
      </c>
      <c r="AT15" s="33" t="s">
        <v>119</v>
      </c>
      <c r="AU15" s="33">
        <v>35</v>
      </c>
      <c r="AV15" s="33" t="s">
        <v>62</v>
      </c>
      <c r="AW15" s="79">
        <v>100</v>
      </c>
    </row>
    <row r="16" spans="1:49" x14ac:dyDescent="0.25">
      <c r="A16" s="77"/>
      <c r="B16" s="22" t="s">
        <v>394</v>
      </c>
      <c r="C16" s="22" t="s">
        <v>231</v>
      </c>
      <c r="D16" s="49">
        <v>2023</v>
      </c>
      <c r="E16" s="23">
        <v>45176</v>
      </c>
      <c r="F16" s="24"/>
      <c r="G16" s="25">
        <v>45444</v>
      </c>
      <c r="H16" s="26">
        <v>3</v>
      </c>
      <c r="I16" s="23" t="s">
        <v>34</v>
      </c>
      <c r="J16" s="27" t="s">
        <v>25</v>
      </c>
      <c r="K16" s="27" t="s">
        <v>41</v>
      </c>
      <c r="L16" s="27" t="s">
        <v>188</v>
      </c>
      <c r="M16" s="49">
        <f>+_xlfn.XLOOKUP(L16,Tabla9[Autonomia],Tabla9[Rango],"")</f>
        <v>4</v>
      </c>
      <c r="N16" s="22" t="s">
        <v>40</v>
      </c>
      <c r="O16" s="22" t="s">
        <v>181</v>
      </c>
      <c r="P16" s="49">
        <f>+_xlfn.XLOOKUP(O16,Tabla9[Autonomia],Tabla9[Rango],"")</f>
        <v>4</v>
      </c>
      <c r="Q16" s="22" t="s">
        <v>26</v>
      </c>
      <c r="R16" s="28">
        <v>2102183</v>
      </c>
      <c r="S16" s="27" t="s">
        <v>27</v>
      </c>
      <c r="T16" s="70" t="s">
        <v>31</v>
      </c>
      <c r="U16" s="27" t="s">
        <v>31</v>
      </c>
      <c r="V16" s="29" t="s">
        <v>113</v>
      </c>
      <c r="W16" s="22" t="s">
        <v>101</v>
      </c>
      <c r="X16" s="71">
        <v>1000032651</v>
      </c>
      <c r="Y16" s="30" t="s">
        <v>106</v>
      </c>
      <c r="Z16" s="22" t="s">
        <v>35</v>
      </c>
      <c r="AA16" s="22" t="s">
        <v>28</v>
      </c>
      <c r="AB16" s="32">
        <v>6.3500000000000001E-2</v>
      </c>
      <c r="AC16" s="32" t="s">
        <v>212</v>
      </c>
      <c r="AD16" s="20">
        <f>+_xlfn.XLOOKUP(AE16,Tabla15[VARIEDAD],Tabla15[COD5],"")</f>
        <v>570</v>
      </c>
      <c r="AE16" s="22" t="s">
        <v>36</v>
      </c>
      <c r="AF16" s="73">
        <f>_xlfn.XLOOKUP(AG16,Tabla14[FAMILIA],Tabla14[COD4],"")</f>
        <v>304</v>
      </c>
      <c r="AG16" s="22" t="s">
        <v>133</v>
      </c>
      <c r="AH16" s="73">
        <v>7530748</v>
      </c>
      <c r="AI16" s="22" t="s">
        <v>197</v>
      </c>
      <c r="AJ16" s="22" t="s">
        <v>32</v>
      </c>
      <c r="AK16" s="33" t="s">
        <v>37</v>
      </c>
      <c r="AL16" s="34">
        <v>1</v>
      </c>
      <c r="AM16" s="35">
        <v>45211</v>
      </c>
      <c r="AN16" s="33" t="s">
        <v>85</v>
      </c>
      <c r="AO16" s="35" t="s">
        <v>49</v>
      </c>
      <c r="AP16" s="33" t="s">
        <v>164</v>
      </c>
      <c r="AQ16" s="33"/>
      <c r="AR16" s="33"/>
      <c r="AS16" s="33" t="s">
        <v>163</v>
      </c>
      <c r="AT16" s="33" t="s">
        <v>119</v>
      </c>
      <c r="AU16" s="33">
        <v>35</v>
      </c>
      <c r="AV16" s="33" t="s">
        <v>62</v>
      </c>
      <c r="AW16" s="79">
        <v>100</v>
      </c>
    </row>
    <row r="17" spans="1:49" x14ac:dyDescent="0.25">
      <c r="A17" s="77"/>
      <c r="B17" s="22" t="s">
        <v>393</v>
      </c>
      <c r="C17" s="22" t="s">
        <v>434</v>
      </c>
      <c r="D17" s="49">
        <v>2023</v>
      </c>
      <c r="E17" s="23">
        <v>45200</v>
      </c>
      <c r="F17" s="24">
        <v>45596</v>
      </c>
      <c r="G17" s="25">
        <v>45474</v>
      </c>
      <c r="H17" s="26">
        <v>3</v>
      </c>
      <c r="I17" s="23" t="s">
        <v>34</v>
      </c>
      <c r="J17" s="27" t="s">
        <v>25</v>
      </c>
      <c r="K17" s="27" t="s">
        <v>65</v>
      </c>
      <c r="L17" s="27" t="s">
        <v>179</v>
      </c>
      <c r="M17" s="49">
        <f>+_xlfn.XLOOKUP(L17,Tabla9[Autonomia],Tabla9[Rango],"")</f>
        <v>2</v>
      </c>
      <c r="N17" s="22" t="s">
        <v>40</v>
      </c>
      <c r="O17" s="22" t="s">
        <v>181</v>
      </c>
      <c r="P17" s="49">
        <f>+_xlfn.XLOOKUP(O17,Tabla9[Autonomia],Tabla9[Rango],"")</f>
        <v>4</v>
      </c>
      <c r="Q17" s="22" t="s">
        <v>26</v>
      </c>
      <c r="R17" s="28">
        <v>2102183</v>
      </c>
      <c r="S17" s="27" t="s">
        <v>27</v>
      </c>
      <c r="T17" s="70" t="s">
        <v>31</v>
      </c>
      <c r="U17" s="27" t="s">
        <v>31</v>
      </c>
      <c r="V17" s="29" t="s">
        <v>113</v>
      </c>
      <c r="W17" s="22" t="s">
        <v>101</v>
      </c>
      <c r="X17" s="71">
        <v>1000032661</v>
      </c>
      <c r="Y17" s="30" t="s">
        <v>104</v>
      </c>
      <c r="Z17" s="22" t="s">
        <v>35</v>
      </c>
      <c r="AA17" s="22" t="s">
        <v>28</v>
      </c>
      <c r="AB17" s="32">
        <v>0.01</v>
      </c>
      <c r="AC17" s="32" t="s">
        <v>212</v>
      </c>
      <c r="AD17" s="20" t="str">
        <f>+_xlfn.XLOOKUP(AE17,Tabla15[VARIEDAD],Tabla15[COD5],"")</f>
        <v>Todo</v>
      </c>
      <c r="AE17" s="22" t="s">
        <v>31</v>
      </c>
      <c r="AF17" s="73">
        <f>_xlfn.XLOOKUP(AG17,Tabla14[FAMILIA],Tabla14[COD4],"")</f>
        <v>304</v>
      </c>
      <c r="AG17" s="22" t="s">
        <v>133</v>
      </c>
      <c r="AH17" s="73" t="s">
        <v>31</v>
      </c>
      <c r="AI17" s="22" t="s">
        <v>31</v>
      </c>
      <c r="AJ17" s="22" t="s">
        <v>32</v>
      </c>
      <c r="AK17" s="33" t="s">
        <v>37</v>
      </c>
      <c r="AL17" s="34">
        <v>1</v>
      </c>
      <c r="AM17" s="35">
        <v>45211</v>
      </c>
      <c r="AN17" s="33" t="s">
        <v>85</v>
      </c>
      <c r="AO17" s="35" t="s">
        <v>66</v>
      </c>
      <c r="AP17" s="33" t="s">
        <v>67</v>
      </c>
      <c r="AQ17" s="33"/>
      <c r="AR17" s="33"/>
      <c r="AS17" s="33" t="s">
        <v>123</v>
      </c>
      <c r="AT17" s="33" t="s">
        <v>119</v>
      </c>
      <c r="AU17" s="33">
        <v>63</v>
      </c>
      <c r="AV17" s="33" t="s">
        <v>62</v>
      </c>
      <c r="AW17" s="79">
        <v>100</v>
      </c>
    </row>
    <row r="18" spans="1:49" x14ac:dyDescent="0.25">
      <c r="A18" s="77"/>
      <c r="B18" s="22" t="s">
        <v>397</v>
      </c>
      <c r="C18" s="22" t="s">
        <v>434</v>
      </c>
      <c r="D18" s="49">
        <v>2024</v>
      </c>
      <c r="E18" s="23">
        <v>45302</v>
      </c>
      <c r="F18" s="24">
        <v>45596</v>
      </c>
      <c r="G18" s="25">
        <v>45474</v>
      </c>
      <c r="H18" s="26">
        <v>2</v>
      </c>
      <c r="I18" s="23" t="s">
        <v>34</v>
      </c>
      <c r="J18" s="27" t="s">
        <v>25</v>
      </c>
      <c r="K18" s="27" t="s">
        <v>40</v>
      </c>
      <c r="L18" s="27" t="s">
        <v>181</v>
      </c>
      <c r="M18" s="49">
        <f>+_xlfn.XLOOKUP(L18,Tabla9[Autonomia],Tabla9[Rango],"")</f>
        <v>4</v>
      </c>
      <c r="N18" s="22" t="s">
        <v>40</v>
      </c>
      <c r="O18" s="22" t="s">
        <v>181</v>
      </c>
      <c r="P18" s="49">
        <f>+_xlfn.XLOOKUP(O18,Tabla9[Autonomia],Tabla9[Rango],"")</f>
        <v>4</v>
      </c>
      <c r="Q18" s="22" t="s">
        <v>26</v>
      </c>
      <c r="R18" s="28">
        <v>2102183</v>
      </c>
      <c r="S18" s="27" t="s">
        <v>27</v>
      </c>
      <c r="T18" s="70" t="s">
        <v>31</v>
      </c>
      <c r="U18" s="27" t="s">
        <v>31</v>
      </c>
      <c r="V18" s="22" t="s">
        <v>110</v>
      </c>
      <c r="W18" s="22" t="s">
        <v>101</v>
      </c>
      <c r="X18" s="71">
        <v>1000032651</v>
      </c>
      <c r="Y18" s="30" t="s">
        <v>106</v>
      </c>
      <c r="Z18" s="22" t="s">
        <v>39</v>
      </c>
      <c r="AA18" s="22" t="s">
        <v>30</v>
      </c>
      <c r="AB18" s="36">
        <v>21</v>
      </c>
      <c r="AC18" s="32" t="s">
        <v>212</v>
      </c>
      <c r="AD18" s="20" t="str">
        <f>+_xlfn.XLOOKUP(AE18,Tabla15[VARIEDAD],Tabla15[COD5],"")</f>
        <v>Todo</v>
      </c>
      <c r="AE18" s="22" t="s">
        <v>31</v>
      </c>
      <c r="AF18" s="73" t="str">
        <f>_xlfn.XLOOKUP(AG18,Tabla14[FAMILIA],Tabla14[COD4],"")</f>
        <v>Todo</v>
      </c>
      <c r="AG18" s="22" t="s">
        <v>31</v>
      </c>
      <c r="AH18" s="73" t="s">
        <v>31</v>
      </c>
      <c r="AI18" s="22" t="s">
        <v>31</v>
      </c>
      <c r="AJ18" s="22" t="s">
        <v>32</v>
      </c>
      <c r="AK18" s="33" t="s">
        <v>37</v>
      </c>
      <c r="AL18" s="34">
        <v>1</v>
      </c>
      <c r="AM18" s="35">
        <v>45302</v>
      </c>
      <c r="AN18" s="33" t="s">
        <v>85</v>
      </c>
      <c r="AO18" s="35" t="s">
        <v>49</v>
      </c>
      <c r="AP18" s="33" t="s">
        <v>64</v>
      </c>
      <c r="AQ18" s="33"/>
      <c r="AR18" s="33"/>
      <c r="AS18" s="33" t="s">
        <v>63</v>
      </c>
      <c r="AT18" s="33" t="s">
        <v>119</v>
      </c>
      <c r="AU18" s="33">
        <v>65</v>
      </c>
      <c r="AV18" s="33" t="s">
        <v>62</v>
      </c>
      <c r="AW18" s="79">
        <v>100</v>
      </c>
    </row>
    <row r="19" spans="1:49" x14ac:dyDescent="0.25">
      <c r="A19" s="77"/>
      <c r="B19" s="22" t="s">
        <v>395</v>
      </c>
      <c r="C19" s="22" t="s">
        <v>23</v>
      </c>
      <c r="D19" s="49">
        <v>2024</v>
      </c>
      <c r="E19" s="23">
        <v>45393</v>
      </c>
      <c r="F19" s="24" t="s">
        <v>24</v>
      </c>
      <c r="G19" s="25">
        <v>45533</v>
      </c>
      <c r="H19" s="26">
        <v>1</v>
      </c>
      <c r="I19" s="23" t="s">
        <v>34</v>
      </c>
      <c r="J19" s="27" t="s">
        <v>25</v>
      </c>
      <c r="K19" s="27" t="s">
        <v>41</v>
      </c>
      <c r="L19" s="27" t="s">
        <v>188</v>
      </c>
      <c r="M19" s="49">
        <f>+_xlfn.XLOOKUP(L19,Tabla9[Autonomia],Tabla9[Rango],"")</f>
        <v>4</v>
      </c>
      <c r="N19" s="22" t="s">
        <v>40</v>
      </c>
      <c r="O19" s="22" t="s">
        <v>181</v>
      </c>
      <c r="P19" s="49">
        <f>+_xlfn.XLOOKUP(O19,Tabla9[Autonomia],Tabla9[Rango],"")</f>
        <v>4</v>
      </c>
      <c r="Q19" s="22" t="s">
        <v>26</v>
      </c>
      <c r="R19" s="28">
        <v>2102183</v>
      </c>
      <c r="S19" s="27" t="s">
        <v>27</v>
      </c>
      <c r="T19" s="70" t="s">
        <v>31</v>
      </c>
      <c r="U19" s="27" t="s">
        <v>31</v>
      </c>
      <c r="V19" s="29" t="s">
        <v>113</v>
      </c>
      <c r="W19" s="22" t="s">
        <v>101</v>
      </c>
      <c r="X19" s="71">
        <v>1000036386</v>
      </c>
      <c r="Y19" s="30" t="s">
        <v>105</v>
      </c>
      <c r="Z19" s="22" t="s">
        <v>35</v>
      </c>
      <c r="AA19" s="22" t="s">
        <v>28</v>
      </c>
      <c r="AB19" s="32">
        <v>0.02</v>
      </c>
      <c r="AC19" s="32" t="s">
        <v>212</v>
      </c>
      <c r="AD19" s="20" t="str">
        <f>+_xlfn.XLOOKUP(AE19,Tabla15[VARIEDAD],Tabla15[COD5],"")</f>
        <v>Todo</v>
      </c>
      <c r="AE19" s="22" t="s">
        <v>31</v>
      </c>
      <c r="AF19" s="73">
        <f>_xlfn.XLOOKUP(AG19,Tabla14[FAMILIA],Tabla14[COD4],"")</f>
        <v>301</v>
      </c>
      <c r="AG19" s="22" t="s">
        <v>131</v>
      </c>
      <c r="AH19" s="73" t="s">
        <v>31</v>
      </c>
      <c r="AI19" s="22" t="s">
        <v>31</v>
      </c>
      <c r="AJ19" s="22" t="s">
        <v>32</v>
      </c>
      <c r="AK19" s="33" t="s">
        <v>37</v>
      </c>
      <c r="AL19" s="34">
        <v>1</v>
      </c>
      <c r="AM19" s="35">
        <v>45398</v>
      </c>
      <c r="AN19" s="33" t="s">
        <v>85</v>
      </c>
      <c r="AO19" s="35" t="s">
        <v>52</v>
      </c>
      <c r="AP19" s="33" t="s">
        <v>42</v>
      </c>
      <c r="AQ19" s="33"/>
      <c r="AR19" s="33"/>
      <c r="AS19" s="33" t="s">
        <v>122</v>
      </c>
      <c r="AT19" s="33" t="s">
        <v>119</v>
      </c>
      <c r="AU19" s="33">
        <v>85</v>
      </c>
      <c r="AV19" s="33" t="s">
        <v>62</v>
      </c>
      <c r="AW19" s="79">
        <v>85</v>
      </c>
    </row>
    <row r="20" spans="1:49" x14ac:dyDescent="0.25">
      <c r="A20" s="77"/>
      <c r="B20" s="22" t="s">
        <v>432</v>
      </c>
      <c r="C20" s="29" t="s">
        <v>434</v>
      </c>
      <c r="D20" s="26">
        <v>2023</v>
      </c>
      <c r="E20" s="25">
        <v>44951</v>
      </c>
      <c r="F20" s="24" t="s">
        <v>71</v>
      </c>
      <c r="G20" s="25"/>
      <c r="H20" s="26">
        <v>6</v>
      </c>
      <c r="I20" s="25" t="s">
        <v>156</v>
      </c>
      <c r="J20" s="39" t="s">
        <v>74</v>
      </c>
      <c r="K20" s="39" t="s">
        <v>65</v>
      </c>
      <c r="L20" s="27" t="s">
        <v>179</v>
      </c>
      <c r="M20" s="49">
        <f>+_xlfn.XLOOKUP(L20,Tabla9[Autonomia],Tabla9[Rango],"")</f>
        <v>2</v>
      </c>
      <c r="N20" s="22"/>
      <c r="O20" s="22"/>
      <c r="P20" s="49" t="str">
        <f>+_xlfn.XLOOKUP(O20,Tabla9[Autonomia],Tabla9[Rango],"")</f>
        <v/>
      </c>
      <c r="Q20" s="29" t="s">
        <v>70</v>
      </c>
      <c r="R20" s="40">
        <v>2102203</v>
      </c>
      <c r="S20" s="30" t="s">
        <v>89</v>
      </c>
      <c r="T20" s="71" t="s">
        <v>31</v>
      </c>
      <c r="U20" s="30" t="s">
        <v>31</v>
      </c>
      <c r="V20" s="29" t="s">
        <v>113</v>
      </c>
      <c r="W20" s="22" t="s">
        <v>149</v>
      </c>
      <c r="X20" s="71">
        <v>1000032907</v>
      </c>
      <c r="Y20" s="30" t="s">
        <v>89</v>
      </c>
      <c r="Z20" s="29" t="s">
        <v>35</v>
      </c>
      <c r="AA20" s="22" t="s">
        <v>28</v>
      </c>
      <c r="AB20" s="41">
        <v>0.04</v>
      </c>
      <c r="AC20" s="41" t="s">
        <v>212</v>
      </c>
      <c r="AD20" s="20">
        <f>+_xlfn.XLOOKUP(AE20,Tabla15[VARIEDAD],Tabla15[COD5],"")</f>
        <v>570</v>
      </c>
      <c r="AE20" s="22" t="s">
        <v>36</v>
      </c>
      <c r="AF20" s="73" t="str">
        <f>_xlfn.XLOOKUP(AG20,Tabla14[FAMILIA],Tabla14[COD4],"")</f>
        <v>Todo</v>
      </c>
      <c r="AG20" s="29" t="s">
        <v>31</v>
      </c>
      <c r="AH20" s="73" t="s">
        <v>31</v>
      </c>
      <c r="AI20" s="29" t="s">
        <v>31</v>
      </c>
      <c r="AJ20" s="29" t="s">
        <v>74</v>
      </c>
      <c r="AK20" s="33" t="s">
        <v>74</v>
      </c>
      <c r="AL20" s="34" t="s">
        <v>74</v>
      </c>
      <c r="AM20" s="42">
        <v>44950</v>
      </c>
      <c r="AN20" s="43" t="s">
        <v>85</v>
      </c>
      <c r="AO20" s="43" t="s">
        <v>53</v>
      </c>
      <c r="AP20" s="43" t="s">
        <v>76</v>
      </c>
      <c r="AQ20" s="43" t="s">
        <v>77</v>
      </c>
      <c r="AR20" s="43" t="s">
        <v>33</v>
      </c>
      <c r="AS20" s="43" t="s">
        <v>78</v>
      </c>
      <c r="AT20" s="43" t="s">
        <v>107</v>
      </c>
      <c r="AU20" s="43"/>
      <c r="AV20" s="43" t="s">
        <v>107</v>
      </c>
      <c r="AW20" s="80">
        <v>6500</v>
      </c>
    </row>
    <row r="21" spans="1:49" x14ac:dyDescent="0.25">
      <c r="A21" s="77"/>
      <c r="B21" s="22" t="s">
        <v>420</v>
      </c>
      <c r="C21" s="29" t="s">
        <v>434</v>
      </c>
      <c r="D21" s="26">
        <v>2023</v>
      </c>
      <c r="E21" s="25">
        <v>44949</v>
      </c>
      <c r="F21" s="24" t="s">
        <v>157</v>
      </c>
      <c r="G21" s="25" t="s">
        <v>157</v>
      </c>
      <c r="H21" s="26">
        <v>6</v>
      </c>
      <c r="I21" s="25" t="s">
        <v>156</v>
      </c>
      <c r="J21" s="39" t="s">
        <v>74</v>
      </c>
      <c r="K21" s="39" t="s">
        <v>72</v>
      </c>
      <c r="L21" s="27" t="s">
        <v>179</v>
      </c>
      <c r="M21" s="49">
        <f>+_xlfn.XLOOKUP(L21,Tabla9[Autonomia],Tabla9[Rango],"")</f>
        <v>2</v>
      </c>
      <c r="N21" s="29" t="s">
        <v>41</v>
      </c>
      <c r="O21" s="22" t="s">
        <v>179</v>
      </c>
      <c r="P21" s="49">
        <f>+_xlfn.XLOOKUP(O21,Tabla9[Autonomia],Tabla9[Rango],"")</f>
        <v>2</v>
      </c>
      <c r="Q21" s="29" t="s">
        <v>69</v>
      </c>
      <c r="R21" s="40">
        <v>2102299</v>
      </c>
      <c r="S21" s="30" t="s">
        <v>88</v>
      </c>
      <c r="T21" s="71" t="s">
        <v>31</v>
      </c>
      <c r="U21" s="30" t="s">
        <v>31</v>
      </c>
      <c r="V21" s="29" t="s">
        <v>113</v>
      </c>
      <c r="W21" s="22" t="s">
        <v>149</v>
      </c>
      <c r="X21" s="71" t="s">
        <v>31</v>
      </c>
      <c r="Y21" s="30" t="s">
        <v>31</v>
      </c>
      <c r="Z21" s="29" t="s">
        <v>35</v>
      </c>
      <c r="AA21" s="22" t="s">
        <v>28</v>
      </c>
      <c r="AB21" s="44">
        <v>0.04</v>
      </c>
      <c r="AC21" s="38" t="s">
        <v>212</v>
      </c>
      <c r="AD21" s="20">
        <f>+_xlfn.XLOOKUP(AE21,Tabla15[VARIEDAD],Tabla15[COD5],"")</f>
        <v>570</v>
      </c>
      <c r="AE21" s="22" t="s">
        <v>36</v>
      </c>
      <c r="AF21" s="73">
        <f>_xlfn.XLOOKUP(AG21,Tabla14[FAMILIA],Tabla14[COD4],"")</f>
        <v>301</v>
      </c>
      <c r="AG21" s="22" t="s">
        <v>131</v>
      </c>
      <c r="AH21" s="73" t="s">
        <v>31</v>
      </c>
      <c r="AI21" s="45" t="s">
        <v>31</v>
      </c>
      <c r="AJ21" s="29" t="s">
        <v>74</v>
      </c>
      <c r="AK21" s="33" t="s">
        <v>74</v>
      </c>
      <c r="AL21" s="34" t="s">
        <v>74</v>
      </c>
      <c r="AM21" s="42">
        <v>45408</v>
      </c>
      <c r="AN21" s="33" t="s">
        <v>85</v>
      </c>
      <c r="AO21" s="42" t="s">
        <v>52</v>
      </c>
      <c r="AP21" s="43"/>
      <c r="AQ21" s="43" t="s">
        <v>155</v>
      </c>
      <c r="AR21" s="43"/>
      <c r="AS21" s="33" t="s">
        <v>158</v>
      </c>
      <c r="AT21" s="33" t="s">
        <v>119</v>
      </c>
      <c r="AU21" s="43">
        <v>100</v>
      </c>
      <c r="AV21" s="43" t="s">
        <v>62</v>
      </c>
      <c r="AW21" s="80">
        <v>100</v>
      </c>
    </row>
    <row r="22" spans="1:49" x14ac:dyDescent="0.25">
      <c r="A22" s="77"/>
      <c r="B22" s="22" t="s">
        <v>421</v>
      </c>
      <c r="C22" s="29" t="s">
        <v>434</v>
      </c>
      <c r="D22" s="26">
        <v>2023</v>
      </c>
      <c r="E22" s="25">
        <v>45017</v>
      </c>
      <c r="F22" s="24" t="s">
        <v>157</v>
      </c>
      <c r="G22" s="25" t="s">
        <v>157</v>
      </c>
      <c r="H22" s="26">
        <v>5</v>
      </c>
      <c r="I22" s="25" t="s">
        <v>156</v>
      </c>
      <c r="J22" s="39" t="s">
        <v>74</v>
      </c>
      <c r="K22" s="39" t="s">
        <v>72</v>
      </c>
      <c r="L22" s="27" t="s">
        <v>179</v>
      </c>
      <c r="M22" s="49">
        <f>+_xlfn.XLOOKUP(L22,Tabla9[Autonomia],Tabla9[Rango],"")</f>
        <v>2</v>
      </c>
      <c r="N22" s="29" t="s">
        <v>41</v>
      </c>
      <c r="O22" s="29" t="s">
        <v>179</v>
      </c>
      <c r="P22" s="49">
        <f>+_xlfn.XLOOKUP(O22,Tabla9[Autonomia],Tabla9[Rango],"")</f>
        <v>2</v>
      </c>
      <c r="Q22" s="29" t="s">
        <v>69</v>
      </c>
      <c r="R22" s="40">
        <v>2102299</v>
      </c>
      <c r="S22" s="30" t="s">
        <v>88</v>
      </c>
      <c r="T22" s="71" t="s">
        <v>31</v>
      </c>
      <c r="U22" s="30" t="s">
        <v>31</v>
      </c>
      <c r="V22" s="29" t="s">
        <v>113</v>
      </c>
      <c r="W22" s="22" t="s">
        <v>149</v>
      </c>
      <c r="X22" s="71" t="s">
        <v>31</v>
      </c>
      <c r="Y22" s="30" t="s">
        <v>31</v>
      </c>
      <c r="Z22" s="29" t="s">
        <v>35</v>
      </c>
      <c r="AA22" s="22" t="s">
        <v>28</v>
      </c>
      <c r="AB22" s="44">
        <v>0.04</v>
      </c>
      <c r="AC22" s="38" t="s">
        <v>212</v>
      </c>
      <c r="AD22" s="20">
        <f>+_xlfn.XLOOKUP(AE22,Tabla15[VARIEDAD],Tabla15[COD5],"")</f>
        <v>570</v>
      </c>
      <c r="AE22" s="22" t="s">
        <v>36</v>
      </c>
      <c r="AF22" s="73">
        <f>_xlfn.XLOOKUP(AG22,Tabla14[FAMILIA],Tabla14[COD4],"")</f>
        <v>300</v>
      </c>
      <c r="AG22" s="22" t="s">
        <v>130</v>
      </c>
      <c r="AH22" s="73" t="s">
        <v>31</v>
      </c>
      <c r="AI22" s="29" t="s">
        <v>31</v>
      </c>
      <c r="AJ22" s="29" t="s">
        <v>74</v>
      </c>
      <c r="AK22" s="33" t="s">
        <v>74</v>
      </c>
      <c r="AL22" s="34" t="s">
        <v>74</v>
      </c>
      <c r="AM22" s="42">
        <v>45408</v>
      </c>
      <c r="AN22" s="33" t="s">
        <v>85</v>
      </c>
      <c r="AO22" s="42" t="s">
        <v>52</v>
      </c>
      <c r="AP22" s="43"/>
      <c r="AQ22" s="43" t="s">
        <v>155</v>
      </c>
      <c r="AR22" s="43"/>
      <c r="AS22" s="33" t="s">
        <v>158</v>
      </c>
      <c r="AT22" s="33" t="s">
        <v>119</v>
      </c>
      <c r="AU22" s="43">
        <v>100</v>
      </c>
      <c r="AV22" s="43" t="s">
        <v>62</v>
      </c>
      <c r="AW22" s="80">
        <v>100</v>
      </c>
    </row>
    <row r="23" spans="1:49" x14ac:dyDescent="0.25">
      <c r="A23" s="77"/>
      <c r="B23" s="22" t="s">
        <v>422</v>
      </c>
      <c r="C23" s="29" t="s">
        <v>434</v>
      </c>
      <c r="D23" s="26">
        <v>2023</v>
      </c>
      <c r="E23" s="25">
        <v>45017</v>
      </c>
      <c r="F23" s="24" t="s">
        <v>157</v>
      </c>
      <c r="G23" s="25" t="s">
        <v>157</v>
      </c>
      <c r="H23" s="26">
        <v>5</v>
      </c>
      <c r="I23" s="25" t="s">
        <v>156</v>
      </c>
      <c r="J23" s="39" t="s">
        <v>74</v>
      </c>
      <c r="K23" s="39" t="s">
        <v>72</v>
      </c>
      <c r="L23" s="27" t="s">
        <v>179</v>
      </c>
      <c r="M23" s="49">
        <f>+_xlfn.XLOOKUP(L23,Tabla9[Autonomia],Tabla9[Rango],"")</f>
        <v>2</v>
      </c>
      <c r="N23" s="29" t="s">
        <v>41</v>
      </c>
      <c r="O23" s="29" t="s">
        <v>179</v>
      </c>
      <c r="P23" s="49">
        <f>+_xlfn.XLOOKUP(O23,Tabla9[Autonomia],Tabla9[Rango],"")</f>
        <v>2</v>
      </c>
      <c r="Q23" s="29" t="s">
        <v>69</v>
      </c>
      <c r="R23" s="40">
        <v>2102299</v>
      </c>
      <c r="S23" s="30" t="s">
        <v>88</v>
      </c>
      <c r="T23" s="71" t="s">
        <v>31</v>
      </c>
      <c r="U23" s="30" t="s">
        <v>31</v>
      </c>
      <c r="V23" s="29" t="s">
        <v>113</v>
      </c>
      <c r="W23" s="22" t="s">
        <v>149</v>
      </c>
      <c r="X23" s="71" t="s">
        <v>31</v>
      </c>
      <c r="Y23" s="30" t="s">
        <v>31</v>
      </c>
      <c r="Z23" s="29" t="s">
        <v>35</v>
      </c>
      <c r="AA23" s="22" t="s">
        <v>28</v>
      </c>
      <c r="AB23" s="44">
        <v>0.02</v>
      </c>
      <c r="AC23" s="38" t="s">
        <v>212</v>
      </c>
      <c r="AD23" s="20">
        <f>+_xlfn.XLOOKUP(AE23,Tabla15[VARIEDAD],Tabla15[COD5],"")</f>
        <v>570</v>
      </c>
      <c r="AE23" s="22" t="s">
        <v>36</v>
      </c>
      <c r="AF23" s="73">
        <f>_xlfn.XLOOKUP(AG23,Tabla14[FAMILIA],Tabla14[COD4],"")</f>
        <v>304</v>
      </c>
      <c r="AG23" s="22" t="s">
        <v>133</v>
      </c>
      <c r="AH23" s="73" t="s">
        <v>31</v>
      </c>
      <c r="AI23" s="29" t="s">
        <v>31</v>
      </c>
      <c r="AJ23" s="29" t="s">
        <v>74</v>
      </c>
      <c r="AK23" s="33" t="s">
        <v>74</v>
      </c>
      <c r="AL23" s="34" t="s">
        <v>74</v>
      </c>
      <c r="AM23" s="42">
        <v>45408</v>
      </c>
      <c r="AN23" s="33" t="s">
        <v>85</v>
      </c>
      <c r="AO23" s="42" t="s">
        <v>52</v>
      </c>
      <c r="AP23" s="43"/>
      <c r="AQ23" s="43" t="s">
        <v>155</v>
      </c>
      <c r="AR23" s="43"/>
      <c r="AS23" s="43" t="s">
        <v>159</v>
      </c>
      <c r="AT23" s="33" t="s">
        <v>119</v>
      </c>
      <c r="AU23" s="43">
        <v>100</v>
      </c>
      <c r="AV23" s="43" t="s">
        <v>62</v>
      </c>
      <c r="AW23" s="80">
        <v>100</v>
      </c>
    </row>
    <row r="24" spans="1:49" x14ac:dyDescent="0.25">
      <c r="A24" s="77"/>
      <c r="B24" s="22" t="s">
        <v>413</v>
      </c>
      <c r="C24" s="29" t="s">
        <v>434</v>
      </c>
      <c r="D24" s="26">
        <v>2023</v>
      </c>
      <c r="E24" s="25">
        <v>45017</v>
      </c>
      <c r="F24" s="24" t="s">
        <v>157</v>
      </c>
      <c r="G24" s="25">
        <v>45408</v>
      </c>
      <c r="H24" s="26">
        <v>5</v>
      </c>
      <c r="I24" s="25" t="s">
        <v>34</v>
      </c>
      <c r="J24" s="39" t="s">
        <v>25</v>
      </c>
      <c r="K24" s="39" t="s">
        <v>72</v>
      </c>
      <c r="L24" s="27" t="s">
        <v>179</v>
      </c>
      <c r="M24" s="49">
        <f>+_xlfn.XLOOKUP(L24,Tabla9[Autonomia],Tabla9[Rango],"")</f>
        <v>2</v>
      </c>
      <c r="N24" s="29" t="s">
        <v>41</v>
      </c>
      <c r="O24" s="29" t="s">
        <v>179</v>
      </c>
      <c r="P24" s="49">
        <f>+_xlfn.XLOOKUP(O24,Tabla9[Autonomia],Tabla9[Rango],"")</f>
        <v>2</v>
      </c>
      <c r="Q24" s="29" t="s">
        <v>69</v>
      </c>
      <c r="R24" s="40">
        <v>2102299</v>
      </c>
      <c r="S24" s="30" t="s">
        <v>88</v>
      </c>
      <c r="T24" s="71" t="s">
        <v>31</v>
      </c>
      <c r="U24" s="30" t="s">
        <v>31</v>
      </c>
      <c r="V24" s="29" t="s">
        <v>113</v>
      </c>
      <c r="W24" s="22" t="s">
        <v>149</v>
      </c>
      <c r="X24" s="71" t="s">
        <v>31</v>
      </c>
      <c r="Y24" s="30" t="s">
        <v>31</v>
      </c>
      <c r="Z24" s="29" t="s">
        <v>29</v>
      </c>
      <c r="AA24" s="22" t="s">
        <v>28</v>
      </c>
      <c r="AB24" s="41">
        <v>6.7999999999999996E-3</v>
      </c>
      <c r="AC24" s="38" t="s">
        <v>212</v>
      </c>
      <c r="AD24" s="20">
        <f>+_xlfn.XLOOKUP(AE24,Tabla15[VARIEDAD],Tabla15[COD5],"")</f>
        <v>570</v>
      </c>
      <c r="AE24" s="22" t="s">
        <v>36</v>
      </c>
      <c r="AF24" s="73">
        <f>_xlfn.XLOOKUP(AG24,Tabla14[FAMILIA],Tabla14[COD4],"")</f>
        <v>301</v>
      </c>
      <c r="AG24" s="22" t="s">
        <v>131</v>
      </c>
      <c r="AH24" s="73">
        <v>7530780</v>
      </c>
      <c r="AI24" s="29" t="s">
        <v>201</v>
      </c>
      <c r="AJ24" s="29" t="s">
        <v>32</v>
      </c>
      <c r="AK24" s="33" t="s">
        <v>37</v>
      </c>
      <c r="AL24" s="34">
        <v>1</v>
      </c>
      <c r="AM24" s="42">
        <v>45408</v>
      </c>
      <c r="AN24" s="33" t="s">
        <v>85</v>
      </c>
      <c r="AO24" s="43" t="s">
        <v>52</v>
      </c>
      <c r="AP24" s="43"/>
      <c r="AQ24" s="43" t="s">
        <v>155</v>
      </c>
      <c r="AR24" s="43"/>
      <c r="AS24" s="43" t="s">
        <v>369</v>
      </c>
      <c r="AT24" s="33" t="s">
        <v>119</v>
      </c>
      <c r="AU24" s="43">
        <v>100</v>
      </c>
      <c r="AV24" s="43" t="s">
        <v>62</v>
      </c>
      <c r="AW24" s="80">
        <v>100</v>
      </c>
    </row>
    <row r="25" spans="1:49" x14ac:dyDescent="0.25">
      <c r="A25" s="77"/>
      <c r="B25" s="22" t="s">
        <v>417</v>
      </c>
      <c r="C25" s="22" t="s">
        <v>23</v>
      </c>
      <c r="D25" s="49">
        <v>2023</v>
      </c>
      <c r="E25" s="23">
        <v>45170</v>
      </c>
      <c r="F25" s="24" t="s">
        <v>71</v>
      </c>
      <c r="G25" s="25">
        <v>45162</v>
      </c>
      <c r="H25" s="26">
        <v>3</v>
      </c>
      <c r="I25" s="23" t="s">
        <v>156</v>
      </c>
      <c r="J25" s="39" t="s">
        <v>74</v>
      </c>
      <c r="K25" s="27" t="s">
        <v>72</v>
      </c>
      <c r="L25" s="27" t="s">
        <v>179</v>
      </c>
      <c r="M25" s="49">
        <f>+_xlfn.XLOOKUP(L25,Tabla9[Autonomia],Tabla9[Rango],"")</f>
        <v>2</v>
      </c>
      <c r="N25" s="29"/>
      <c r="O25" s="29"/>
      <c r="P25" s="49" t="str">
        <f>+_xlfn.XLOOKUP(O25,Tabla9[Autonomia],Tabla9[Rango],"")</f>
        <v/>
      </c>
      <c r="Q25" s="22" t="s">
        <v>69</v>
      </c>
      <c r="R25" s="28">
        <v>2102235</v>
      </c>
      <c r="S25" s="46" t="s">
        <v>98</v>
      </c>
      <c r="T25" s="72" t="s">
        <v>31</v>
      </c>
      <c r="U25" s="46" t="s">
        <v>31</v>
      </c>
      <c r="V25" s="29" t="s">
        <v>113</v>
      </c>
      <c r="W25" s="22" t="s">
        <v>149</v>
      </c>
      <c r="X25" s="71">
        <v>1000032821</v>
      </c>
      <c r="Y25" s="46" t="s">
        <v>98</v>
      </c>
      <c r="Z25" s="22" t="s">
        <v>35</v>
      </c>
      <c r="AA25" s="22" t="s">
        <v>28</v>
      </c>
      <c r="AB25" s="32">
        <v>0.04</v>
      </c>
      <c r="AC25" s="32" t="s">
        <v>212</v>
      </c>
      <c r="AD25" s="20">
        <f>+_xlfn.XLOOKUP(AE25,Tabla15[VARIEDAD],Tabla15[COD5],"")</f>
        <v>570</v>
      </c>
      <c r="AE25" s="22" t="s">
        <v>36</v>
      </c>
      <c r="AF25" s="73">
        <f>_xlfn.XLOOKUP(AG25,Tabla14[FAMILIA],Tabla14[COD4],"")</f>
        <v>300</v>
      </c>
      <c r="AG25" s="22" t="s">
        <v>130</v>
      </c>
      <c r="AH25" s="73">
        <v>7530723</v>
      </c>
      <c r="AI25" s="22" t="s">
        <v>202</v>
      </c>
      <c r="AJ25" s="22" t="s">
        <v>74</v>
      </c>
      <c r="AK25" s="33" t="s">
        <v>74</v>
      </c>
      <c r="AL25" s="34" t="s">
        <v>74</v>
      </c>
      <c r="AM25" s="35">
        <v>45021</v>
      </c>
      <c r="AN25" s="33" t="s">
        <v>85</v>
      </c>
      <c r="AO25" s="33" t="s">
        <v>54</v>
      </c>
      <c r="AP25" s="45" t="s">
        <v>151</v>
      </c>
      <c r="AQ25" s="33" t="s">
        <v>100</v>
      </c>
      <c r="AR25" s="33" t="s">
        <v>99</v>
      </c>
      <c r="AS25" s="33" t="s">
        <v>150</v>
      </c>
      <c r="AT25" s="43" t="s">
        <v>107</v>
      </c>
      <c r="AU25" s="33">
        <v>660</v>
      </c>
      <c r="AV25" s="43" t="s">
        <v>107</v>
      </c>
      <c r="AW25" s="79">
        <v>900</v>
      </c>
    </row>
    <row r="26" spans="1:49" x14ac:dyDescent="0.25">
      <c r="A26" s="77"/>
      <c r="B26" s="22" t="s">
        <v>418</v>
      </c>
      <c r="C26" s="22" t="s">
        <v>23</v>
      </c>
      <c r="D26" s="49">
        <v>2023</v>
      </c>
      <c r="E26" s="23">
        <v>45170</v>
      </c>
      <c r="F26" s="24" t="s">
        <v>71</v>
      </c>
      <c r="G26" s="25">
        <v>45162</v>
      </c>
      <c r="H26" s="26">
        <v>3</v>
      </c>
      <c r="I26" s="23" t="s">
        <v>156</v>
      </c>
      <c r="J26" s="39" t="s">
        <v>74</v>
      </c>
      <c r="K26" s="27" t="s">
        <v>72</v>
      </c>
      <c r="L26" s="27" t="s">
        <v>179</v>
      </c>
      <c r="M26" s="49">
        <f>+_xlfn.XLOOKUP(L26,Tabla9[Autonomia],Tabla9[Rango],"")</f>
        <v>2</v>
      </c>
      <c r="N26" s="29"/>
      <c r="O26" s="29"/>
      <c r="P26" s="49" t="str">
        <f>+_xlfn.XLOOKUP(O26,Tabla9[Autonomia],Tabla9[Rango],"")</f>
        <v/>
      </c>
      <c r="Q26" s="22" t="s">
        <v>69</v>
      </c>
      <c r="R26" s="28">
        <v>2102235</v>
      </c>
      <c r="S26" s="46" t="s">
        <v>98</v>
      </c>
      <c r="T26" s="72" t="s">
        <v>31</v>
      </c>
      <c r="U26" s="46" t="s">
        <v>31</v>
      </c>
      <c r="V26" s="29" t="s">
        <v>113</v>
      </c>
      <c r="W26" s="22" t="s">
        <v>149</v>
      </c>
      <c r="X26" s="71">
        <v>1000032821</v>
      </c>
      <c r="Y26" s="46" t="s">
        <v>98</v>
      </c>
      <c r="Z26" s="22" t="s">
        <v>35</v>
      </c>
      <c r="AA26" s="22" t="s">
        <v>28</v>
      </c>
      <c r="AB26" s="32">
        <v>2.5000000000000001E-2</v>
      </c>
      <c r="AC26" s="32" t="s">
        <v>212</v>
      </c>
      <c r="AD26" s="20">
        <f>+_xlfn.XLOOKUP(AE26,Tabla15[VARIEDAD],Tabla15[COD5],"")</f>
        <v>570</v>
      </c>
      <c r="AE26" s="22" t="s">
        <v>36</v>
      </c>
      <c r="AF26" s="73">
        <f>_xlfn.XLOOKUP(AG26,Tabla14[FAMILIA],Tabla14[COD4],"")</f>
        <v>304</v>
      </c>
      <c r="AG26" s="22" t="s">
        <v>133</v>
      </c>
      <c r="AH26" s="73">
        <v>7530418</v>
      </c>
      <c r="AI26" s="22" t="s">
        <v>203</v>
      </c>
      <c r="AJ26" s="22" t="s">
        <v>74</v>
      </c>
      <c r="AK26" s="33" t="s">
        <v>74</v>
      </c>
      <c r="AL26" s="34" t="s">
        <v>74</v>
      </c>
      <c r="AM26" s="35">
        <v>45021</v>
      </c>
      <c r="AN26" s="33" t="s">
        <v>85</v>
      </c>
      <c r="AO26" s="33" t="s">
        <v>54</v>
      </c>
      <c r="AP26" s="45" t="s">
        <v>151</v>
      </c>
      <c r="AQ26" s="33" t="s">
        <v>100</v>
      </c>
      <c r="AR26" s="33" t="s">
        <v>99</v>
      </c>
      <c r="AS26" s="33" t="s">
        <v>150</v>
      </c>
      <c r="AT26" s="43" t="s">
        <v>107</v>
      </c>
      <c r="AU26" s="33">
        <v>660</v>
      </c>
      <c r="AV26" s="43" t="s">
        <v>107</v>
      </c>
      <c r="AW26" s="79">
        <v>900</v>
      </c>
    </row>
    <row r="27" spans="1:49" x14ac:dyDescent="0.25">
      <c r="A27" s="77"/>
      <c r="B27" s="22" t="s">
        <v>426</v>
      </c>
      <c r="C27" s="22" t="s">
        <v>23</v>
      </c>
      <c r="D27" s="49">
        <v>2023</v>
      </c>
      <c r="E27" s="23">
        <v>45200</v>
      </c>
      <c r="F27" s="24" t="s">
        <v>71</v>
      </c>
      <c r="G27" s="25">
        <v>45351</v>
      </c>
      <c r="H27" s="26">
        <v>3</v>
      </c>
      <c r="I27" s="23" t="s">
        <v>156</v>
      </c>
      <c r="J27" s="39" t="s">
        <v>74</v>
      </c>
      <c r="K27" s="27" t="s">
        <v>65</v>
      </c>
      <c r="L27" s="27" t="s">
        <v>179</v>
      </c>
      <c r="M27" s="49">
        <f>+_xlfn.XLOOKUP(L27,Tabla9[Autonomia],Tabla9[Rango],"")</f>
        <v>2</v>
      </c>
      <c r="N27" s="22"/>
      <c r="O27" s="22"/>
      <c r="P27" s="49" t="str">
        <f>+_xlfn.XLOOKUP(O27,Tabla9[Autonomia],Tabla9[Rango],"")</f>
        <v/>
      </c>
      <c r="Q27" s="22" t="s">
        <v>69</v>
      </c>
      <c r="R27" s="28">
        <v>2102303</v>
      </c>
      <c r="S27" s="27" t="s">
        <v>148</v>
      </c>
      <c r="T27" s="70" t="s">
        <v>31</v>
      </c>
      <c r="U27" s="27" t="s">
        <v>31</v>
      </c>
      <c r="V27" s="29" t="s">
        <v>113</v>
      </c>
      <c r="W27" s="22" t="s">
        <v>149</v>
      </c>
      <c r="X27" s="71">
        <v>1000032831</v>
      </c>
      <c r="Y27" s="46" t="s">
        <v>148</v>
      </c>
      <c r="Z27" s="22" t="s">
        <v>35</v>
      </c>
      <c r="AA27" s="22" t="s">
        <v>28</v>
      </c>
      <c r="AB27" s="32">
        <v>0.06</v>
      </c>
      <c r="AC27" s="32" t="s">
        <v>212</v>
      </c>
      <c r="AD27" s="20" t="str">
        <f>+_xlfn.XLOOKUP(AE27,Tabla15[VARIEDAD],Tabla15[COD5],"")</f>
        <v>Todo</v>
      </c>
      <c r="AE27" s="22" t="s">
        <v>31</v>
      </c>
      <c r="AF27" s="73" t="str">
        <f>_xlfn.XLOOKUP(AG27,Tabla14[FAMILIA],Tabla14[COD4],"")</f>
        <v>Todo</v>
      </c>
      <c r="AG27" s="22" t="s">
        <v>31</v>
      </c>
      <c r="AH27" s="73" t="s">
        <v>31</v>
      </c>
      <c r="AI27" s="22" t="s">
        <v>31</v>
      </c>
      <c r="AJ27" s="22" t="s">
        <v>74</v>
      </c>
      <c r="AK27" s="33" t="s">
        <v>74</v>
      </c>
      <c r="AL27" s="34" t="s">
        <v>74</v>
      </c>
      <c r="AM27" s="35">
        <v>45198</v>
      </c>
      <c r="AN27" s="33" t="s">
        <v>85</v>
      </c>
      <c r="AO27" s="35" t="s">
        <v>52</v>
      </c>
      <c r="AP27" s="33" t="s">
        <v>79</v>
      </c>
      <c r="AQ27" s="47" t="s">
        <v>154</v>
      </c>
      <c r="AR27" s="33"/>
      <c r="AS27" s="45" t="s">
        <v>152</v>
      </c>
      <c r="AT27" s="33" t="s">
        <v>107</v>
      </c>
      <c r="AU27" s="43">
        <v>375</v>
      </c>
      <c r="AV27" s="43" t="s">
        <v>107</v>
      </c>
      <c r="AW27" s="80">
        <v>500</v>
      </c>
    </row>
    <row r="28" spans="1:49" x14ac:dyDescent="0.25">
      <c r="A28" s="77"/>
      <c r="B28" s="22" t="s">
        <v>426</v>
      </c>
      <c r="C28" s="22" t="s">
        <v>23</v>
      </c>
      <c r="D28" s="49">
        <v>2023</v>
      </c>
      <c r="E28" s="23">
        <v>45200</v>
      </c>
      <c r="F28" s="24" t="s">
        <v>71</v>
      </c>
      <c r="G28" s="25">
        <v>45351</v>
      </c>
      <c r="H28" s="26">
        <v>3</v>
      </c>
      <c r="I28" s="23" t="s">
        <v>156</v>
      </c>
      <c r="J28" s="39" t="s">
        <v>74</v>
      </c>
      <c r="K28" s="27" t="s">
        <v>65</v>
      </c>
      <c r="L28" s="27" t="s">
        <v>179</v>
      </c>
      <c r="M28" s="49">
        <f>+_xlfn.XLOOKUP(L28,Tabla9[Autonomia],Tabla9[Rango],"")</f>
        <v>2</v>
      </c>
      <c r="N28" s="22"/>
      <c r="O28" s="22"/>
      <c r="P28" s="49" t="str">
        <f>+_xlfn.XLOOKUP(O28,Tabla9[Autonomia],Tabla9[Rango],"")</f>
        <v/>
      </c>
      <c r="Q28" s="22" t="s">
        <v>69</v>
      </c>
      <c r="R28" s="28">
        <v>2102303</v>
      </c>
      <c r="S28" s="27" t="s">
        <v>148</v>
      </c>
      <c r="T28" s="70" t="s">
        <v>31</v>
      </c>
      <c r="U28" s="27" t="s">
        <v>31</v>
      </c>
      <c r="V28" s="29" t="s">
        <v>113</v>
      </c>
      <c r="W28" s="22" t="s">
        <v>149</v>
      </c>
      <c r="X28" s="71">
        <v>1000032831</v>
      </c>
      <c r="Y28" s="46" t="s">
        <v>148</v>
      </c>
      <c r="Z28" s="22" t="s">
        <v>35</v>
      </c>
      <c r="AA28" s="22" t="s">
        <v>28</v>
      </c>
      <c r="AB28" s="32">
        <v>0.04</v>
      </c>
      <c r="AC28" s="32" t="s">
        <v>212</v>
      </c>
      <c r="AD28" s="20" t="str">
        <f>+_xlfn.XLOOKUP(AE28,Tabla15[VARIEDAD],Tabla15[COD5],"")</f>
        <v>Todo</v>
      </c>
      <c r="AE28" s="22" t="s">
        <v>31</v>
      </c>
      <c r="AF28" s="73" t="str">
        <f>_xlfn.XLOOKUP(AG28,Tabla14[FAMILIA],Tabla14[COD4],"")</f>
        <v>Todo</v>
      </c>
      <c r="AG28" s="22" t="s">
        <v>31</v>
      </c>
      <c r="AH28" s="73" t="s">
        <v>31</v>
      </c>
      <c r="AI28" s="22" t="s">
        <v>31</v>
      </c>
      <c r="AJ28" s="22" t="s">
        <v>74</v>
      </c>
      <c r="AK28" s="33" t="s">
        <v>74</v>
      </c>
      <c r="AL28" s="34" t="s">
        <v>74</v>
      </c>
      <c r="AM28" s="35">
        <v>45198</v>
      </c>
      <c r="AN28" s="33" t="s">
        <v>85</v>
      </c>
      <c r="AO28" s="35" t="s">
        <v>52</v>
      </c>
      <c r="AP28" s="33" t="s">
        <v>79</v>
      </c>
      <c r="AQ28" s="47" t="s">
        <v>154</v>
      </c>
      <c r="AR28" s="33"/>
      <c r="AS28" s="45" t="s">
        <v>153</v>
      </c>
      <c r="AT28" s="33" t="s">
        <v>107</v>
      </c>
      <c r="AU28" s="43">
        <v>375</v>
      </c>
      <c r="AV28" s="43" t="s">
        <v>107</v>
      </c>
      <c r="AW28" s="80">
        <v>500</v>
      </c>
    </row>
    <row r="29" spans="1:49" x14ac:dyDescent="0.25">
      <c r="A29" s="77"/>
      <c r="B29" s="22" t="s">
        <v>432</v>
      </c>
      <c r="C29" s="29" t="s">
        <v>434</v>
      </c>
      <c r="D29" s="26">
        <v>2023</v>
      </c>
      <c r="E29" s="25">
        <v>45194</v>
      </c>
      <c r="F29" s="24" t="s">
        <v>71</v>
      </c>
      <c r="G29" s="25"/>
      <c r="H29" s="26">
        <v>3</v>
      </c>
      <c r="I29" s="25" t="s">
        <v>156</v>
      </c>
      <c r="J29" s="39" t="s">
        <v>74</v>
      </c>
      <c r="K29" s="39" t="s">
        <v>72</v>
      </c>
      <c r="L29" s="27" t="s">
        <v>179</v>
      </c>
      <c r="M29" s="49">
        <f>+_xlfn.XLOOKUP(L29,Tabla9[Autonomia],Tabla9[Rango],"")</f>
        <v>2</v>
      </c>
      <c r="N29" s="29"/>
      <c r="O29" s="29"/>
      <c r="P29" s="49" t="str">
        <f>+_xlfn.XLOOKUP(O29,Tabla9[Autonomia],Tabla9[Rango],"")</f>
        <v/>
      </c>
      <c r="Q29" s="29" t="s">
        <v>70</v>
      </c>
      <c r="R29" s="40">
        <v>2102203</v>
      </c>
      <c r="S29" s="30" t="s">
        <v>89</v>
      </c>
      <c r="T29" s="71" t="s">
        <v>31</v>
      </c>
      <c r="U29" s="30" t="s">
        <v>31</v>
      </c>
      <c r="V29" s="29" t="s">
        <v>113</v>
      </c>
      <c r="W29" s="22" t="s">
        <v>149</v>
      </c>
      <c r="X29" s="71">
        <v>1000032907</v>
      </c>
      <c r="Y29" s="30" t="s">
        <v>89</v>
      </c>
      <c r="Z29" s="29" t="s">
        <v>35</v>
      </c>
      <c r="AA29" s="29" t="s">
        <v>30</v>
      </c>
      <c r="AB29" s="48">
        <v>1126.04</v>
      </c>
      <c r="AC29" s="41" t="s">
        <v>212</v>
      </c>
      <c r="AD29" s="20">
        <f>+_xlfn.XLOOKUP(AE29,Tabla15[VARIEDAD],Tabla15[COD5],"")</f>
        <v>570</v>
      </c>
      <c r="AE29" s="22" t="s">
        <v>36</v>
      </c>
      <c r="AF29" s="73">
        <f>_xlfn.XLOOKUP(AG29,Tabla14[FAMILIA],Tabla14[COD4],"")</f>
        <v>300</v>
      </c>
      <c r="AG29" s="22" t="s">
        <v>130</v>
      </c>
      <c r="AH29" s="73">
        <v>7530457</v>
      </c>
      <c r="AI29" s="29" t="s">
        <v>204</v>
      </c>
      <c r="AJ29" s="29" t="s">
        <v>74</v>
      </c>
      <c r="AK29" s="33" t="s">
        <v>74</v>
      </c>
      <c r="AL29" s="34" t="s">
        <v>74</v>
      </c>
      <c r="AM29" s="42">
        <v>45194</v>
      </c>
      <c r="AN29" s="42" t="s">
        <v>85</v>
      </c>
      <c r="AO29" s="42" t="s">
        <v>49</v>
      </c>
      <c r="AP29" s="43" t="s">
        <v>80</v>
      </c>
      <c r="AQ29" s="43"/>
      <c r="AR29" s="43"/>
      <c r="AS29" s="43" t="s">
        <v>81</v>
      </c>
      <c r="AT29" s="43" t="s">
        <v>120</v>
      </c>
      <c r="AU29" s="43"/>
      <c r="AV29" s="43" t="s">
        <v>161</v>
      </c>
      <c r="AW29" s="80" t="s">
        <v>160</v>
      </c>
    </row>
    <row r="30" spans="1:49" x14ac:dyDescent="0.25">
      <c r="A30" s="77"/>
      <c r="B30" s="22" t="s">
        <v>432</v>
      </c>
      <c r="C30" s="29" t="s">
        <v>434</v>
      </c>
      <c r="D30" s="26">
        <v>2023</v>
      </c>
      <c r="E30" s="25">
        <v>45194</v>
      </c>
      <c r="F30" s="24" t="s">
        <v>71</v>
      </c>
      <c r="G30" s="25"/>
      <c r="H30" s="26">
        <v>3</v>
      </c>
      <c r="I30" s="25" t="s">
        <v>156</v>
      </c>
      <c r="J30" s="39" t="s">
        <v>74</v>
      </c>
      <c r="K30" s="39" t="s">
        <v>72</v>
      </c>
      <c r="L30" s="27" t="s">
        <v>179</v>
      </c>
      <c r="M30" s="49">
        <f>+_xlfn.XLOOKUP(L30,Tabla9[Autonomia],Tabla9[Rango],"")</f>
        <v>2</v>
      </c>
      <c r="N30" s="29"/>
      <c r="O30" s="29"/>
      <c r="P30" s="49" t="str">
        <f>+_xlfn.XLOOKUP(O30,Tabla9[Autonomia],Tabla9[Rango],"")</f>
        <v/>
      </c>
      <c r="Q30" s="29" t="s">
        <v>70</v>
      </c>
      <c r="R30" s="40">
        <v>2102203</v>
      </c>
      <c r="S30" s="30" t="s">
        <v>89</v>
      </c>
      <c r="T30" s="71" t="s">
        <v>31</v>
      </c>
      <c r="U30" s="30" t="s">
        <v>31</v>
      </c>
      <c r="V30" s="29" t="s">
        <v>113</v>
      </c>
      <c r="W30" s="22" t="s">
        <v>149</v>
      </c>
      <c r="X30" s="71">
        <v>1000032907</v>
      </c>
      <c r="Y30" s="30" t="s">
        <v>89</v>
      </c>
      <c r="Z30" s="29" t="s">
        <v>35</v>
      </c>
      <c r="AA30" s="29" t="s">
        <v>30</v>
      </c>
      <c r="AB30" s="48">
        <v>990</v>
      </c>
      <c r="AC30" s="41" t="s">
        <v>212</v>
      </c>
      <c r="AD30" s="20">
        <f>+_xlfn.XLOOKUP(AE30,Tabla15[VARIEDAD],Tabla15[COD5],"")</f>
        <v>570</v>
      </c>
      <c r="AE30" s="22" t="s">
        <v>36</v>
      </c>
      <c r="AF30" s="73">
        <f>_xlfn.XLOOKUP(AG30,Tabla14[FAMILIA],Tabla14[COD4],"")</f>
        <v>304</v>
      </c>
      <c r="AG30" s="29" t="s">
        <v>133</v>
      </c>
      <c r="AH30" s="73">
        <v>7530748</v>
      </c>
      <c r="AI30" s="22" t="s">
        <v>197</v>
      </c>
      <c r="AJ30" s="29" t="s">
        <v>74</v>
      </c>
      <c r="AK30" s="33" t="s">
        <v>74</v>
      </c>
      <c r="AL30" s="34" t="s">
        <v>74</v>
      </c>
      <c r="AM30" s="42">
        <v>45194</v>
      </c>
      <c r="AN30" s="42" t="s">
        <v>85</v>
      </c>
      <c r="AO30" s="42" t="s">
        <v>49</v>
      </c>
      <c r="AP30" s="43" t="s">
        <v>80</v>
      </c>
      <c r="AQ30" s="43"/>
      <c r="AR30" s="43"/>
      <c r="AS30" s="43" t="s">
        <v>82</v>
      </c>
      <c r="AT30" s="43" t="s">
        <v>120</v>
      </c>
      <c r="AU30" s="43"/>
      <c r="AV30" s="43" t="s">
        <v>161</v>
      </c>
      <c r="AW30" s="80" t="s">
        <v>160</v>
      </c>
    </row>
    <row r="31" spans="1:49" x14ac:dyDescent="0.25">
      <c r="A31" s="77"/>
      <c r="B31" s="22" t="s">
        <v>432</v>
      </c>
      <c r="C31" s="29" t="s">
        <v>434</v>
      </c>
      <c r="D31" s="26">
        <v>2023</v>
      </c>
      <c r="E31" s="25">
        <v>45194</v>
      </c>
      <c r="F31" s="24" t="s">
        <v>71</v>
      </c>
      <c r="G31" s="25"/>
      <c r="H31" s="26">
        <v>3</v>
      </c>
      <c r="I31" s="25" t="s">
        <v>156</v>
      </c>
      <c r="J31" s="39" t="s">
        <v>74</v>
      </c>
      <c r="K31" s="39" t="s">
        <v>72</v>
      </c>
      <c r="L31" s="27" t="s">
        <v>179</v>
      </c>
      <c r="M31" s="49">
        <f>+_xlfn.XLOOKUP(L31,Tabla9[Autonomia],Tabla9[Rango],"")</f>
        <v>2</v>
      </c>
      <c r="N31" s="29"/>
      <c r="O31" s="29"/>
      <c r="P31" s="49" t="str">
        <f>+_xlfn.XLOOKUP(O31,Tabla9[Autonomia],Tabla9[Rango],"")</f>
        <v/>
      </c>
      <c r="Q31" s="29" t="s">
        <v>70</v>
      </c>
      <c r="R31" s="40">
        <v>2102203</v>
      </c>
      <c r="S31" s="30" t="s">
        <v>89</v>
      </c>
      <c r="T31" s="71" t="s">
        <v>31</v>
      </c>
      <c r="U31" s="30" t="s">
        <v>31</v>
      </c>
      <c r="V31" s="29" t="s">
        <v>113</v>
      </c>
      <c r="W31" s="22" t="s">
        <v>149</v>
      </c>
      <c r="X31" s="71">
        <v>1000032907</v>
      </c>
      <c r="Y31" s="30" t="s">
        <v>89</v>
      </c>
      <c r="Z31" s="29" t="s">
        <v>35</v>
      </c>
      <c r="AA31" s="29" t="s">
        <v>30</v>
      </c>
      <c r="AB31" s="48">
        <v>970</v>
      </c>
      <c r="AC31" s="41" t="s">
        <v>212</v>
      </c>
      <c r="AD31" s="20">
        <f>+_xlfn.XLOOKUP(AE31,Tabla15[VARIEDAD],Tabla15[COD5],"")</f>
        <v>570</v>
      </c>
      <c r="AE31" s="22" t="s">
        <v>36</v>
      </c>
      <c r="AF31" s="73">
        <f>_xlfn.XLOOKUP(AG31,Tabla14[FAMILIA],Tabla14[COD4],"")</f>
        <v>304</v>
      </c>
      <c r="AG31" s="29" t="s">
        <v>133</v>
      </c>
      <c r="AH31" s="73">
        <v>7530418</v>
      </c>
      <c r="AI31" s="22" t="s">
        <v>203</v>
      </c>
      <c r="AJ31" s="29" t="s">
        <v>74</v>
      </c>
      <c r="AK31" s="33" t="s">
        <v>74</v>
      </c>
      <c r="AL31" s="34" t="s">
        <v>74</v>
      </c>
      <c r="AM31" s="42">
        <v>45194</v>
      </c>
      <c r="AN31" s="42" t="s">
        <v>85</v>
      </c>
      <c r="AO31" s="42" t="s">
        <v>49</v>
      </c>
      <c r="AP31" s="43" t="s">
        <v>80</v>
      </c>
      <c r="AQ31" s="43"/>
      <c r="AR31" s="43"/>
      <c r="AS31" s="43" t="s">
        <v>83</v>
      </c>
      <c r="AT31" s="43" t="s">
        <v>120</v>
      </c>
      <c r="AU31" s="43"/>
      <c r="AV31" s="43" t="s">
        <v>161</v>
      </c>
      <c r="AW31" s="80" t="s">
        <v>160</v>
      </c>
    </row>
    <row r="32" spans="1:49" x14ac:dyDescent="0.25">
      <c r="A32" s="77"/>
      <c r="B32" s="22" t="s">
        <v>432</v>
      </c>
      <c r="C32" s="29" t="s">
        <v>434</v>
      </c>
      <c r="D32" s="26">
        <v>2023</v>
      </c>
      <c r="E32" s="25">
        <v>45205</v>
      </c>
      <c r="F32" s="24" t="s">
        <v>71</v>
      </c>
      <c r="G32" s="25"/>
      <c r="H32" s="26">
        <v>3</v>
      </c>
      <c r="I32" s="25" t="s">
        <v>156</v>
      </c>
      <c r="J32" s="39" t="s">
        <v>74</v>
      </c>
      <c r="K32" s="39" t="s">
        <v>72</v>
      </c>
      <c r="L32" s="27" t="s">
        <v>179</v>
      </c>
      <c r="M32" s="49">
        <f>+_xlfn.XLOOKUP(L32,Tabla9[Autonomia],Tabla9[Rango],"")</f>
        <v>2</v>
      </c>
      <c r="N32" s="29"/>
      <c r="O32" s="29"/>
      <c r="P32" s="49" t="str">
        <f>+_xlfn.XLOOKUP(O32,Tabla9[Autonomia],Tabla9[Rango],"")</f>
        <v/>
      </c>
      <c r="Q32" s="29" t="s">
        <v>70</v>
      </c>
      <c r="R32" s="40">
        <v>2102203</v>
      </c>
      <c r="S32" s="30" t="s">
        <v>89</v>
      </c>
      <c r="T32" s="71" t="s">
        <v>31</v>
      </c>
      <c r="U32" s="30" t="s">
        <v>31</v>
      </c>
      <c r="V32" s="29" t="s">
        <v>113</v>
      </c>
      <c r="W32" s="22" t="s">
        <v>149</v>
      </c>
      <c r="X32" s="71">
        <v>1000032907</v>
      </c>
      <c r="Y32" s="30" t="s">
        <v>89</v>
      </c>
      <c r="Z32" s="29" t="s">
        <v>35</v>
      </c>
      <c r="AA32" s="29" t="s">
        <v>30</v>
      </c>
      <c r="AB32" s="48">
        <v>1060.68</v>
      </c>
      <c r="AC32" s="41" t="s">
        <v>212</v>
      </c>
      <c r="AD32" s="20">
        <f>+_xlfn.XLOOKUP(AE32,Tabla15[VARIEDAD],Tabla15[COD5],"")</f>
        <v>570</v>
      </c>
      <c r="AE32" s="22" t="s">
        <v>36</v>
      </c>
      <c r="AF32" s="73">
        <f>_xlfn.XLOOKUP(AG32,Tabla14[FAMILIA],Tabla14[COD4],"")</f>
        <v>300</v>
      </c>
      <c r="AG32" s="22" t="s">
        <v>130</v>
      </c>
      <c r="AH32" s="73">
        <v>7530743</v>
      </c>
      <c r="AI32" s="29" t="s">
        <v>205</v>
      </c>
      <c r="AJ32" s="29" t="s">
        <v>74</v>
      </c>
      <c r="AK32" s="33" t="s">
        <v>74</v>
      </c>
      <c r="AL32" s="34" t="s">
        <v>74</v>
      </c>
      <c r="AM32" s="42">
        <v>45205</v>
      </c>
      <c r="AN32" s="42" t="s">
        <v>85</v>
      </c>
      <c r="AO32" s="42" t="s">
        <v>49</v>
      </c>
      <c r="AP32" s="43" t="s">
        <v>80</v>
      </c>
      <c r="AQ32" s="43"/>
      <c r="AR32" s="43"/>
      <c r="AS32" s="43" t="s">
        <v>84</v>
      </c>
      <c r="AT32" s="43" t="s">
        <v>120</v>
      </c>
      <c r="AU32" s="43"/>
      <c r="AV32" s="43" t="s">
        <v>161</v>
      </c>
      <c r="AW32" s="80">
        <v>171</v>
      </c>
    </row>
    <row r="33" spans="1:49" x14ac:dyDescent="0.25">
      <c r="A33" s="77"/>
      <c r="B33" s="22" t="s">
        <v>432</v>
      </c>
      <c r="C33" s="29" t="s">
        <v>434</v>
      </c>
      <c r="D33" s="26">
        <v>2023</v>
      </c>
      <c r="E33" s="25">
        <v>45205</v>
      </c>
      <c r="F33" s="24" t="s">
        <v>71</v>
      </c>
      <c r="G33" s="25"/>
      <c r="H33" s="26">
        <v>3</v>
      </c>
      <c r="I33" s="25" t="s">
        <v>156</v>
      </c>
      <c r="J33" s="39" t="s">
        <v>74</v>
      </c>
      <c r="K33" s="39" t="s">
        <v>72</v>
      </c>
      <c r="L33" s="27" t="s">
        <v>179</v>
      </c>
      <c r="M33" s="49">
        <f>+_xlfn.XLOOKUP(L33,Tabla9[Autonomia],Tabla9[Rango],"")</f>
        <v>2</v>
      </c>
      <c r="N33" s="29"/>
      <c r="O33" s="29"/>
      <c r="P33" s="49" t="str">
        <f>+_xlfn.XLOOKUP(O33,Tabla9[Autonomia],Tabla9[Rango],"")</f>
        <v/>
      </c>
      <c r="Q33" s="29" t="s">
        <v>70</v>
      </c>
      <c r="R33" s="40">
        <v>2102203</v>
      </c>
      <c r="S33" s="30" t="s">
        <v>89</v>
      </c>
      <c r="T33" s="71" t="s">
        <v>31</v>
      </c>
      <c r="U33" s="30" t="s">
        <v>31</v>
      </c>
      <c r="V33" s="29" t="s">
        <v>113</v>
      </c>
      <c r="W33" s="22" t="s">
        <v>149</v>
      </c>
      <c r="X33" s="71">
        <v>1000032907</v>
      </c>
      <c r="Y33" s="30" t="s">
        <v>89</v>
      </c>
      <c r="Z33" s="29" t="s">
        <v>35</v>
      </c>
      <c r="AA33" s="29" t="s">
        <v>30</v>
      </c>
      <c r="AB33" s="48">
        <v>1060.68</v>
      </c>
      <c r="AC33" s="41" t="s">
        <v>212</v>
      </c>
      <c r="AD33" s="20">
        <f>+_xlfn.XLOOKUP(AE33,Tabla15[VARIEDAD],Tabla15[COD5],"")</f>
        <v>570</v>
      </c>
      <c r="AE33" s="22" t="s">
        <v>36</v>
      </c>
      <c r="AF33" s="73">
        <f>_xlfn.XLOOKUP(AG33,Tabla14[FAMILIA],Tabla14[COD4],"")</f>
        <v>300</v>
      </c>
      <c r="AG33" s="22" t="s">
        <v>130</v>
      </c>
      <c r="AH33" s="73">
        <v>7530746</v>
      </c>
      <c r="AI33" s="29" t="s">
        <v>205</v>
      </c>
      <c r="AJ33" s="29" t="s">
        <v>74</v>
      </c>
      <c r="AK33" s="33" t="s">
        <v>74</v>
      </c>
      <c r="AL33" s="34" t="s">
        <v>74</v>
      </c>
      <c r="AM33" s="42">
        <v>45205</v>
      </c>
      <c r="AN33" s="42" t="s">
        <v>85</v>
      </c>
      <c r="AO33" s="42" t="s">
        <v>49</v>
      </c>
      <c r="AP33" s="43" t="s">
        <v>80</v>
      </c>
      <c r="AQ33" s="43"/>
      <c r="AR33" s="43"/>
      <c r="AS33" s="43" t="s">
        <v>84</v>
      </c>
      <c r="AT33" s="43" t="s">
        <v>120</v>
      </c>
      <c r="AU33" s="43"/>
      <c r="AV33" s="43" t="s">
        <v>161</v>
      </c>
      <c r="AW33" s="80">
        <v>171</v>
      </c>
    </row>
    <row r="34" spans="1:49" x14ac:dyDescent="0.25">
      <c r="A34" s="77"/>
      <c r="B34" s="22" t="s">
        <v>428</v>
      </c>
      <c r="C34" s="22" t="s">
        <v>23</v>
      </c>
      <c r="D34" s="49">
        <v>2023</v>
      </c>
      <c r="E34" s="23">
        <v>45200</v>
      </c>
      <c r="F34" s="24" t="s">
        <v>71</v>
      </c>
      <c r="G34" s="62">
        <v>45533</v>
      </c>
      <c r="H34" s="49">
        <v>3</v>
      </c>
      <c r="I34" s="31" t="s">
        <v>34</v>
      </c>
      <c r="J34" s="27" t="s">
        <v>25</v>
      </c>
      <c r="K34" s="27" t="s">
        <v>65</v>
      </c>
      <c r="L34" s="27" t="s">
        <v>179</v>
      </c>
      <c r="M34" s="49">
        <f>+_xlfn.XLOOKUP(L34,Tabla9[Autonomia],Tabla9[Rango],"")</f>
        <v>2</v>
      </c>
      <c r="N34" s="22"/>
      <c r="O34" s="22"/>
      <c r="P34" s="49" t="str">
        <f>+_xlfn.XLOOKUP(O34,Tabla9[Autonomia],Tabla9[Rango],"")</f>
        <v/>
      </c>
      <c r="Q34" s="31" t="s">
        <v>26</v>
      </c>
      <c r="R34" s="28">
        <v>2102627</v>
      </c>
      <c r="S34" s="46" t="s">
        <v>167</v>
      </c>
      <c r="T34" s="72" t="s">
        <v>31</v>
      </c>
      <c r="U34" s="46" t="s">
        <v>31</v>
      </c>
      <c r="V34" s="29" t="s">
        <v>113</v>
      </c>
      <c r="W34" s="33" t="s">
        <v>149</v>
      </c>
      <c r="X34" s="72" t="s">
        <v>31</v>
      </c>
      <c r="Y34" s="46" t="s">
        <v>31</v>
      </c>
      <c r="Z34" s="33" t="s">
        <v>35</v>
      </c>
      <c r="AA34" s="22" t="s">
        <v>28</v>
      </c>
      <c r="AB34" s="32">
        <v>9.0200000000000002E-2</v>
      </c>
      <c r="AC34" s="34" t="s">
        <v>436</v>
      </c>
      <c r="AD34" s="20">
        <f>+_xlfn.XLOOKUP(AE34,Tabla15[VARIEDAD],Tabla15[COD5],"")</f>
        <v>571</v>
      </c>
      <c r="AE34" s="22" t="s">
        <v>117</v>
      </c>
      <c r="AF34" s="73">
        <f>_xlfn.XLOOKUP(AG34,Tabla14[FAMILIA],Tabla14[COD4],"")</f>
        <v>300</v>
      </c>
      <c r="AG34" s="22" t="s">
        <v>130</v>
      </c>
      <c r="AH34" s="73">
        <v>7530512</v>
      </c>
      <c r="AI34" s="22" t="s">
        <v>219</v>
      </c>
      <c r="AJ34" s="33" t="s">
        <v>32</v>
      </c>
      <c r="AK34" s="33" t="s">
        <v>37</v>
      </c>
      <c r="AL34" s="34">
        <v>1</v>
      </c>
      <c r="AM34" s="35">
        <v>45230</v>
      </c>
      <c r="AN34" s="35" t="s">
        <v>85</v>
      </c>
      <c r="AO34" s="35" t="s">
        <v>50</v>
      </c>
      <c r="AP34" s="33"/>
      <c r="AQ34" s="33" t="s">
        <v>437</v>
      </c>
      <c r="AR34" s="33"/>
      <c r="AS34" s="45" t="s">
        <v>168</v>
      </c>
      <c r="AT34" s="33" t="s">
        <v>119</v>
      </c>
      <c r="AU34" s="33">
        <v>0</v>
      </c>
      <c r="AV34" s="33" t="s">
        <v>62</v>
      </c>
      <c r="AW34" s="79">
        <v>100</v>
      </c>
    </row>
    <row r="35" spans="1:49" x14ac:dyDescent="0.25">
      <c r="A35" s="78"/>
      <c r="B35" s="22" t="s">
        <v>428</v>
      </c>
      <c r="C35" s="22" t="s">
        <v>23</v>
      </c>
      <c r="D35" s="49">
        <v>2023</v>
      </c>
      <c r="E35" s="23">
        <v>45200</v>
      </c>
      <c r="F35" s="24" t="s">
        <v>71</v>
      </c>
      <c r="G35" s="62">
        <v>45533</v>
      </c>
      <c r="H35" s="49">
        <v>3</v>
      </c>
      <c r="I35" s="31" t="s">
        <v>34</v>
      </c>
      <c r="J35" s="27" t="s">
        <v>25</v>
      </c>
      <c r="K35" s="27" t="s">
        <v>65</v>
      </c>
      <c r="L35" s="27" t="s">
        <v>179</v>
      </c>
      <c r="M35" s="49">
        <f>+_xlfn.XLOOKUP(L35,Tabla9[Autonomia],Tabla9[Rango],"")</f>
        <v>2</v>
      </c>
      <c r="N35" s="22"/>
      <c r="O35" s="22"/>
      <c r="P35" s="49" t="str">
        <f>+_xlfn.XLOOKUP(O35,Tabla9[Autonomia],Tabla9[Rango],"")</f>
        <v/>
      </c>
      <c r="Q35" s="31" t="s">
        <v>26</v>
      </c>
      <c r="R35" s="28">
        <v>2102627</v>
      </c>
      <c r="S35" s="46" t="s">
        <v>167</v>
      </c>
      <c r="T35" s="72" t="s">
        <v>31</v>
      </c>
      <c r="U35" s="46" t="s">
        <v>31</v>
      </c>
      <c r="V35" s="29" t="s">
        <v>113</v>
      </c>
      <c r="W35" s="33" t="s">
        <v>149</v>
      </c>
      <c r="X35" s="72" t="s">
        <v>31</v>
      </c>
      <c r="Y35" s="46" t="s">
        <v>31</v>
      </c>
      <c r="Z35" s="33" t="s">
        <v>35</v>
      </c>
      <c r="AA35" s="22" t="s">
        <v>28</v>
      </c>
      <c r="AB35" s="32">
        <v>9.2100000000000001E-2</v>
      </c>
      <c r="AC35" s="34" t="s">
        <v>436</v>
      </c>
      <c r="AD35" s="20">
        <f>+_xlfn.XLOOKUP(AE35,Tabla15[VARIEDAD],Tabla15[COD5],"")</f>
        <v>570</v>
      </c>
      <c r="AE35" s="22" t="s">
        <v>36</v>
      </c>
      <c r="AF35" s="73">
        <f>_xlfn.XLOOKUP(AG35,Tabla14[FAMILIA],Tabla14[COD4],"")</f>
        <v>304</v>
      </c>
      <c r="AG35" s="33" t="s">
        <v>133</v>
      </c>
      <c r="AH35" s="73">
        <v>7530748</v>
      </c>
      <c r="AI35" s="22" t="s">
        <v>197</v>
      </c>
      <c r="AJ35" s="33" t="s">
        <v>32</v>
      </c>
      <c r="AK35" s="33" t="s">
        <v>37</v>
      </c>
      <c r="AL35" s="34">
        <v>1</v>
      </c>
      <c r="AM35" s="35">
        <v>45230</v>
      </c>
      <c r="AN35" s="35" t="s">
        <v>85</v>
      </c>
      <c r="AO35" s="35" t="s">
        <v>50</v>
      </c>
      <c r="AP35" s="33"/>
      <c r="AQ35" s="33" t="s">
        <v>437</v>
      </c>
      <c r="AR35" s="33"/>
      <c r="AS35" s="45" t="s">
        <v>168</v>
      </c>
      <c r="AT35" s="33" t="s">
        <v>119</v>
      </c>
      <c r="AU35" s="33">
        <v>0</v>
      </c>
      <c r="AV35" s="33" t="s">
        <v>62</v>
      </c>
      <c r="AW35" s="79">
        <v>100</v>
      </c>
    </row>
    <row r="36" spans="1:49" x14ac:dyDescent="0.25">
      <c r="A36" s="78"/>
      <c r="B36" s="22" t="s">
        <v>428</v>
      </c>
      <c r="C36" s="22" t="s">
        <v>23</v>
      </c>
      <c r="D36" s="49">
        <v>2023</v>
      </c>
      <c r="E36" s="23">
        <v>45200</v>
      </c>
      <c r="F36" s="24" t="s">
        <v>71</v>
      </c>
      <c r="G36" s="62">
        <v>45533</v>
      </c>
      <c r="H36" s="49">
        <v>3</v>
      </c>
      <c r="I36" s="31" t="s">
        <v>34</v>
      </c>
      <c r="J36" s="27" t="s">
        <v>25</v>
      </c>
      <c r="K36" s="27" t="s">
        <v>65</v>
      </c>
      <c r="L36" s="27" t="s">
        <v>179</v>
      </c>
      <c r="M36" s="49">
        <f>+_xlfn.XLOOKUP(L36,Tabla9[Autonomia],Tabla9[Rango],"")</f>
        <v>2</v>
      </c>
      <c r="N36" s="22"/>
      <c r="O36" s="22"/>
      <c r="P36" s="49" t="str">
        <f>+_xlfn.XLOOKUP(O36,Tabla9[Autonomia],Tabla9[Rango],"")</f>
        <v/>
      </c>
      <c r="Q36" s="31" t="s">
        <v>26</v>
      </c>
      <c r="R36" s="28">
        <v>2102627</v>
      </c>
      <c r="S36" s="46" t="s">
        <v>167</v>
      </c>
      <c r="T36" s="72" t="s">
        <v>31</v>
      </c>
      <c r="U36" s="46" t="s">
        <v>31</v>
      </c>
      <c r="V36" s="29" t="s">
        <v>113</v>
      </c>
      <c r="W36" s="33" t="s">
        <v>149</v>
      </c>
      <c r="X36" s="72" t="s">
        <v>31</v>
      </c>
      <c r="Y36" s="46" t="s">
        <v>31</v>
      </c>
      <c r="Z36" s="33" t="s">
        <v>35</v>
      </c>
      <c r="AA36" s="22" t="s">
        <v>28</v>
      </c>
      <c r="AB36" s="32">
        <v>6.4799999999999996E-2</v>
      </c>
      <c r="AC36" s="34" t="s">
        <v>436</v>
      </c>
      <c r="AD36" s="20">
        <f>+_xlfn.XLOOKUP(AE36,Tabla15[VARIEDAD],Tabla15[COD5],"")</f>
        <v>570</v>
      </c>
      <c r="AE36" s="22" t="s">
        <v>36</v>
      </c>
      <c r="AF36" s="73">
        <f>_xlfn.XLOOKUP(AG36,Tabla14[FAMILIA],Tabla14[COD4],"")</f>
        <v>307</v>
      </c>
      <c r="AG36" s="33" t="s">
        <v>136</v>
      </c>
      <c r="AH36" s="73">
        <v>7530764</v>
      </c>
      <c r="AI36" s="22" t="s">
        <v>218</v>
      </c>
      <c r="AJ36" s="33" t="s">
        <v>32</v>
      </c>
      <c r="AK36" s="33" t="s">
        <v>37</v>
      </c>
      <c r="AL36" s="34">
        <v>1</v>
      </c>
      <c r="AM36" s="35">
        <v>45230</v>
      </c>
      <c r="AN36" s="35" t="s">
        <v>85</v>
      </c>
      <c r="AO36" s="35" t="s">
        <v>50</v>
      </c>
      <c r="AP36" s="33"/>
      <c r="AQ36" s="33" t="s">
        <v>437</v>
      </c>
      <c r="AR36" s="33"/>
      <c r="AS36" s="45" t="s">
        <v>168</v>
      </c>
      <c r="AT36" s="33" t="s">
        <v>119</v>
      </c>
      <c r="AU36" s="33">
        <v>0</v>
      </c>
      <c r="AV36" s="33" t="s">
        <v>62</v>
      </c>
      <c r="AW36" s="79">
        <v>100</v>
      </c>
    </row>
    <row r="37" spans="1:49" x14ac:dyDescent="0.25">
      <c r="A37" s="78"/>
      <c r="B37" s="22" t="s">
        <v>428</v>
      </c>
      <c r="C37" s="22" t="s">
        <v>23</v>
      </c>
      <c r="D37" s="49">
        <v>2023</v>
      </c>
      <c r="E37" s="23">
        <v>45200</v>
      </c>
      <c r="F37" s="24" t="s">
        <v>71</v>
      </c>
      <c r="G37" s="62">
        <v>45533</v>
      </c>
      <c r="H37" s="49">
        <v>3</v>
      </c>
      <c r="I37" s="31" t="s">
        <v>34</v>
      </c>
      <c r="J37" s="27" t="s">
        <v>25</v>
      </c>
      <c r="K37" s="27" t="s">
        <v>65</v>
      </c>
      <c r="L37" s="27" t="s">
        <v>179</v>
      </c>
      <c r="M37" s="49">
        <f>+_xlfn.XLOOKUP(L37,Tabla9[Autonomia],Tabla9[Rango],"")</f>
        <v>2</v>
      </c>
      <c r="N37" s="22"/>
      <c r="O37" s="22"/>
      <c r="P37" s="49" t="str">
        <f>+_xlfn.XLOOKUP(O37,Tabla9[Autonomia],Tabla9[Rango],"")</f>
        <v/>
      </c>
      <c r="Q37" s="31" t="s">
        <v>26</v>
      </c>
      <c r="R37" s="28">
        <v>2102627</v>
      </c>
      <c r="S37" s="46" t="s">
        <v>167</v>
      </c>
      <c r="T37" s="72" t="s">
        <v>31</v>
      </c>
      <c r="U37" s="46" t="s">
        <v>31</v>
      </c>
      <c r="V37" s="29" t="s">
        <v>113</v>
      </c>
      <c r="W37" s="33" t="s">
        <v>149</v>
      </c>
      <c r="X37" s="72" t="s">
        <v>31</v>
      </c>
      <c r="Y37" s="46" t="s">
        <v>31</v>
      </c>
      <c r="Z37" s="33" t="s">
        <v>35</v>
      </c>
      <c r="AA37" s="22" t="s">
        <v>28</v>
      </c>
      <c r="AB37" s="32">
        <v>0.1</v>
      </c>
      <c r="AC37" s="34" t="s">
        <v>436</v>
      </c>
      <c r="AD37" s="20">
        <f>+_xlfn.XLOOKUP(AE37,Tabla15[VARIEDAD],Tabla15[COD5],"")</f>
        <v>571</v>
      </c>
      <c r="AE37" s="22" t="s">
        <v>117</v>
      </c>
      <c r="AF37" s="73">
        <f>_xlfn.XLOOKUP(AG37,Tabla14[FAMILIA],Tabla14[COD4],"")</f>
        <v>302</v>
      </c>
      <c r="AG37" s="33" t="s">
        <v>388</v>
      </c>
      <c r="AH37" s="73">
        <v>7530496</v>
      </c>
      <c r="AI37" s="22" t="s">
        <v>220</v>
      </c>
      <c r="AJ37" s="33" t="s">
        <v>32</v>
      </c>
      <c r="AK37" s="33" t="s">
        <v>37</v>
      </c>
      <c r="AL37" s="34">
        <v>1</v>
      </c>
      <c r="AM37" s="35">
        <v>45230</v>
      </c>
      <c r="AN37" s="35" t="s">
        <v>85</v>
      </c>
      <c r="AO37" s="35" t="s">
        <v>50</v>
      </c>
      <c r="AP37" s="33"/>
      <c r="AQ37" s="33" t="s">
        <v>437</v>
      </c>
      <c r="AR37" s="33"/>
      <c r="AS37" s="45" t="s">
        <v>168</v>
      </c>
      <c r="AT37" s="33" t="s">
        <v>119</v>
      </c>
      <c r="AU37" s="33">
        <v>0</v>
      </c>
      <c r="AV37" s="33" t="s">
        <v>62</v>
      </c>
      <c r="AW37" s="79">
        <v>100</v>
      </c>
    </row>
    <row r="38" spans="1:49" x14ac:dyDescent="0.25">
      <c r="A38" s="78"/>
      <c r="B38" s="31" t="s">
        <v>399</v>
      </c>
      <c r="C38" s="29" t="s">
        <v>23</v>
      </c>
      <c r="D38" s="26">
        <v>2024</v>
      </c>
      <c r="E38" s="25">
        <v>45398</v>
      </c>
      <c r="F38" s="24" t="s">
        <v>71</v>
      </c>
      <c r="G38" s="62">
        <v>45533</v>
      </c>
      <c r="H38" s="49">
        <v>1</v>
      </c>
      <c r="I38" s="31" t="s">
        <v>34</v>
      </c>
      <c r="J38" s="27" t="s">
        <v>25</v>
      </c>
      <c r="K38" s="27" t="s">
        <v>41</v>
      </c>
      <c r="L38" s="27" t="s">
        <v>179</v>
      </c>
      <c r="M38" s="49">
        <f>+_xlfn.XLOOKUP(L38,Tabla9[Autonomia],Tabla9[Rango],"")</f>
        <v>2</v>
      </c>
      <c r="N38" s="31"/>
      <c r="O38" s="31"/>
      <c r="P38" s="49" t="str">
        <f>+_xlfn.XLOOKUP(O38,Tabla9[Autonomia],Tabla9[Rango],"")</f>
        <v/>
      </c>
      <c r="Q38" s="29" t="s">
        <v>26</v>
      </c>
      <c r="R38" s="40">
        <v>2102261</v>
      </c>
      <c r="S38" s="30" t="s">
        <v>182</v>
      </c>
      <c r="T38" s="71">
        <v>30007803</v>
      </c>
      <c r="U38" s="30" t="s">
        <v>221</v>
      </c>
      <c r="V38" s="29" t="s">
        <v>113</v>
      </c>
      <c r="W38" s="29" t="s">
        <v>149</v>
      </c>
      <c r="X38" s="71">
        <v>1000036128</v>
      </c>
      <c r="Y38" s="30" t="s">
        <v>183</v>
      </c>
      <c r="Z38" s="29" t="s">
        <v>35</v>
      </c>
      <c r="AA38" s="29" t="s">
        <v>28</v>
      </c>
      <c r="AB38" s="41">
        <v>0.02</v>
      </c>
      <c r="AC38" s="34" t="s">
        <v>212</v>
      </c>
      <c r="AD38" s="20">
        <f>+_xlfn.XLOOKUP(AE38,Tabla15[VARIEDAD],Tabla15[COD5],"")</f>
        <v>570</v>
      </c>
      <c r="AE38" s="22" t="s">
        <v>36</v>
      </c>
      <c r="AF38" s="73">
        <f>_xlfn.XLOOKUP(AG38,Tabla14[FAMILIA],Tabla14[COD4],"")</f>
        <v>301</v>
      </c>
      <c r="AG38" s="22" t="s">
        <v>131</v>
      </c>
      <c r="AH38" s="73">
        <v>7500107</v>
      </c>
      <c r="AI38" s="22" t="s">
        <v>198</v>
      </c>
      <c r="AJ38" s="29" t="s">
        <v>32</v>
      </c>
      <c r="AK38" s="43" t="s">
        <v>37</v>
      </c>
      <c r="AL38" s="50">
        <v>1</v>
      </c>
      <c r="AM38" s="42">
        <v>45398</v>
      </c>
      <c r="AN38" s="42" t="s">
        <v>85</v>
      </c>
      <c r="AO38" s="42" t="s">
        <v>54</v>
      </c>
      <c r="AP38" s="43" t="s">
        <v>184</v>
      </c>
      <c r="AQ38" s="33"/>
      <c r="AR38" s="33"/>
      <c r="AS38" s="43" t="s">
        <v>185</v>
      </c>
      <c r="AT38" s="43" t="s">
        <v>107</v>
      </c>
      <c r="AU38" s="43">
        <v>340</v>
      </c>
      <c r="AV38" s="43" t="s">
        <v>107</v>
      </c>
      <c r="AW38" s="80">
        <v>400</v>
      </c>
    </row>
    <row r="39" spans="1:49" x14ac:dyDescent="0.25">
      <c r="A39" s="78"/>
      <c r="B39" s="31" t="s">
        <v>399</v>
      </c>
      <c r="C39" s="29" t="s">
        <v>23</v>
      </c>
      <c r="D39" s="26">
        <v>2024</v>
      </c>
      <c r="E39" s="25">
        <v>45398</v>
      </c>
      <c r="F39" s="24" t="s">
        <v>71</v>
      </c>
      <c r="G39" s="62">
        <v>45533</v>
      </c>
      <c r="H39" s="49">
        <v>1</v>
      </c>
      <c r="I39" s="31" t="s">
        <v>34</v>
      </c>
      <c r="J39" s="27" t="s">
        <v>25</v>
      </c>
      <c r="K39" s="27" t="s">
        <v>41</v>
      </c>
      <c r="L39" s="27" t="s">
        <v>179</v>
      </c>
      <c r="M39" s="49">
        <f>+_xlfn.XLOOKUP(L39,Tabla9[Autonomia],Tabla9[Rango],"")</f>
        <v>2</v>
      </c>
      <c r="N39" s="31"/>
      <c r="O39" s="31"/>
      <c r="P39" s="49" t="str">
        <f>+_xlfn.XLOOKUP(O39,Tabla9[Autonomia],Tabla9[Rango],"")</f>
        <v/>
      </c>
      <c r="Q39" s="29" t="s">
        <v>26</v>
      </c>
      <c r="R39" s="40">
        <v>2102261</v>
      </c>
      <c r="S39" s="30" t="s">
        <v>182</v>
      </c>
      <c r="T39" s="71">
        <v>30007803</v>
      </c>
      <c r="U39" s="30" t="s">
        <v>221</v>
      </c>
      <c r="V39" s="29" t="s">
        <v>113</v>
      </c>
      <c r="W39" s="29" t="s">
        <v>149</v>
      </c>
      <c r="X39" s="71">
        <v>1000036128</v>
      </c>
      <c r="Y39" s="30" t="s">
        <v>183</v>
      </c>
      <c r="Z39" s="29" t="s">
        <v>35</v>
      </c>
      <c r="AA39" s="29" t="s">
        <v>28</v>
      </c>
      <c r="AB39" s="41">
        <v>0.02</v>
      </c>
      <c r="AC39" s="34" t="s">
        <v>212</v>
      </c>
      <c r="AD39" s="20">
        <f>+_xlfn.XLOOKUP(AE39,Tabla15[VARIEDAD],Tabla15[COD5],"")</f>
        <v>570</v>
      </c>
      <c r="AE39" s="22" t="s">
        <v>36</v>
      </c>
      <c r="AF39" s="73">
        <f>_xlfn.XLOOKUP(AG39,Tabla14[FAMILIA],Tabla14[COD4],"")</f>
        <v>300</v>
      </c>
      <c r="AG39" s="22" t="s">
        <v>130</v>
      </c>
      <c r="AH39" s="73">
        <v>7530409</v>
      </c>
      <c r="AI39" s="29" t="s">
        <v>206</v>
      </c>
      <c r="AJ39" s="29" t="s">
        <v>32</v>
      </c>
      <c r="AK39" s="43" t="s">
        <v>37</v>
      </c>
      <c r="AL39" s="50">
        <v>1</v>
      </c>
      <c r="AM39" s="42">
        <v>45398</v>
      </c>
      <c r="AN39" s="42" t="s">
        <v>85</v>
      </c>
      <c r="AO39" s="42" t="s">
        <v>54</v>
      </c>
      <c r="AP39" s="43" t="s">
        <v>184</v>
      </c>
      <c r="AQ39" s="33"/>
      <c r="AR39" s="33"/>
      <c r="AS39" s="43" t="s">
        <v>185</v>
      </c>
      <c r="AT39" s="43" t="s">
        <v>107</v>
      </c>
      <c r="AU39" s="43">
        <v>340</v>
      </c>
      <c r="AV39" s="43" t="s">
        <v>107</v>
      </c>
      <c r="AW39" s="80">
        <v>400</v>
      </c>
    </row>
    <row r="40" spans="1:49" x14ac:dyDescent="0.25">
      <c r="A40" s="78"/>
      <c r="B40" s="31" t="s">
        <v>399</v>
      </c>
      <c r="C40" s="29" t="s">
        <v>23</v>
      </c>
      <c r="D40" s="26">
        <v>2024</v>
      </c>
      <c r="E40" s="25">
        <v>45398</v>
      </c>
      <c r="F40" s="24" t="s">
        <v>71</v>
      </c>
      <c r="G40" s="62">
        <v>45533</v>
      </c>
      <c r="H40" s="49">
        <v>1</v>
      </c>
      <c r="I40" s="31" t="s">
        <v>34</v>
      </c>
      <c r="J40" s="27" t="s">
        <v>25</v>
      </c>
      <c r="K40" s="27" t="s">
        <v>41</v>
      </c>
      <c r="L40" s="27" t="s">
        <v>179</v>
      </c>
      <c r="M40" s="49">
        <f>+_xlfn.XLOOKUP(L40,Tabla9[Autonomia],Tabla9[Rango],"")</f>
        <v>2</v>
      </c>
      <c r="N40" s="31"/>
      <c r="O40" s="31"/>
      <c r="P40" s="49" t="str">
        <f>+_xlfn.XLOOKUP(O40,Tabla9[Autonomia],Tabla9[Rango],"")</f>
        <v/>
      </c>
      <c r="Q40" s="29" t="s">
        <v>26</v>
      </c>
      <c r="R40" s="40">
        <v>2102261</v>
      </c>
      <c r="S40" s="30" t="s">
        <v>182</v>
      </c>
      <c r="T40" s="71">
        <v>30007803</v>
      </c>
      <c r="U40" s="30" t="s">
        <v>221</v>
      </c>
      <c r="V40" s="29" t="s">
        <v>113</v>
      </c>
      <c r="W40" s="29" t="s">
        <v>149</v>
      </c>
      <c r="X40" s="71">
        <v>1000036128</v>
      </c>
      <c r="Y40" s="30" t="s">
        <v>183</v>
      </c>
      <c r="Z40" s="29" t="s">
        <v>35</v>
      </c>
      <c r="AA40" s="29" t="s">
        <v>28</v>
      </c>
      <c r="AB40" s="41">
        <v>0.02</v>
      </c>
      <c r="AC40" s="34" t="s">
        <v>212</v>
      </c>
      <c r="AD40" s="20">
        <f>+_xlfn.XLOOKUP(AE40,Tabla15[VARIEDAD],Tabla15[COD5],"")</f>
        <v>570</v>
      </c>
      <c r="AE40" s="22" t="s">
        <v>36</v>
      </c>
      <c r="AF40" s="73">
        <f>_xlfn.XLOOKUP(AG40,Tabla14[FAMILIA],Tabla14[COD4],"")</f>
        <v>304</v>
      </c>
      <c r="AG40" s="22" t="s">
        <v>133</v>
      </c>
      <c r="AH40" s="73">
        <v>7530418</v>
      </c>
      <c r="AI40" s="22" t="s">
        <v>203</v>
      </c>
      <c r="AJ40" s="29" t="s">
        <v>32</v>
      </c>
      <c r="AK40" s="43" t="s">
        <v>37</v>
      </c>
      <c r="AL40" s="50">
        <v>1</v>
      </c>
      <c r="AM40" s="42">
        <v>45398</v>
      </c>
      <c r="AN40" s="42" t="s">
        <v>85</v>
      </c>
      <c r="AO40" s="42" t="s">
        <v>54</v>
      </c>
      <c r="AP40" s="43" t="s">
        <v>184</v>
      </c>
      <c r="AQ40" s="33"/>
      <c r="AR40" s="33"/>
      <c r="AS40" s="43" t="s">
        <v>185</v>
      </c>
      <c r="AT40" s="43" t="s">
        <v>107</v>
      </c>
      <c r="AU40" s="43">
        <v>340</v>
      </c>
      <c r="AV40" s="43" t="s">
        <v>107</v>
      </c>
      <c r="AW40" s="80">
        <v>400</v>
      </c>
    </row>
    <row r="41" spans="1:49" x14ac:dyDescent="0.25">
      <c r="A41" s="78"/>
      <c r="B41" s="31" t="s">
        <v>399</v>
      </c>
      <c r="C41" s="29" t="s">
        <v>23</v>
      </c>
      <c r="D41" s="26">
        <v>2024</v>
      </c>
      <c r="E41" s="25">
        <v>45398</v>
      </c>
      <c r="F41" s="24" t="s">
        <v>71</v>
      </c>
      <c r="G41" s="62">
        <v>45533</v>
      </c>
      <c r="H41" s="49">
        <v>1</v>
      </c>
      <c r="I41" s="31" t="s">
        <v>34</v>
      </c>
      <c r="J41" s="27" t="s">
        <v>25</v>
      </c>
      <c r="K41" s="27" t="s">
        <v>41</v>
      </c>
      <c r="L41" s="27" t="s">
        <v>179</v>
      </c>
      <c r="M41" s="49">
        <f>+_xlfn.XLOOKUP(L41,Tabla9[Autonomia],Tabla9[Rango],"")</f>
        <v>2</v>
      </c>
      <c r="N41" s="31"/>
      <c r="O41" s="31"/>
      <c r="P41" s="49" t="str">
        <f>+_xlfn.XLOOKUP(O41,Tabla9[Autonomia],Tabla9[Rango],"")</f>
        <v/>
      </c>
      <c r="Q41" s="29" t="s">
        <v>26</v>
      </c>
      <c r="R41" s="40">
        <v>2102261</v>
      </c>
      <c r="S41" s="30" t="s">
        <v>182</v>
      </c>
      <c r="T41" s="71">
        <v>30007803</v>
      </c>
      <c r="U41" s="30" t="s">
        <v>221</v>
      </c>
      <c r="V41" s="29" t="s">
        <v>113</v>
      </c>
      <c r="W41" s="29" t="s">
        <v>149</v>
      </c>
      <c r="X41" s="71">
        <v>1000036128</v>
      </c>
      <c r="Y41" s="30" t="s">
        <v>183</v>
      </c>
      <c r="Z41" s="29" t="s">
        <v>35</v>
      </c>
      <c r="AA41" s="29" t="s">
        <v>28</v>
      </c>
      <c r="AB41" s="41">
        <v>0.01</v>
      </c>
      <c r="AC41" s="34" t="s">
        <v>212</v>
      </c>
      <c r="AD41" s="20">
        <f>+_xlfn.XLOOKUP(AE41,Tabla15[VARIEDAD],Tabla15[COD5],"")</f>
        <v>570</v>
      </c>
      <c r="AE41" s="22" t="s">
        <v>36</v>
      </c>
      <c r="AF41" s="73">
        <f>_xlfn.XLOOKUP(AG41,Tabla14[FAMILIA],Tabla14[COD4],"")</f>
        <v>307</v>
      </c>
      <c r="AG41" s="22" t="s">
        <v>136</v>
      </c>
      <c r="AH41" s="73">
        <v>7530442</v>
      </c>
      <c r="AI41" s="29" t="s">
        <v>186</v>
      </c>
      <c r="AJ41" s="29" t="s">
        <v>32</v>
      </c>
      <c r="AK41" s="43" t="s">
        <v>37</v>
      </c>
      <c r="AL41" s="50">
        <v>1</v>
      </c>
      <c r="AM41" s="42">
        <v>45398</v>
      </c>
      <c r="AN41" s="42" t="s">
        <v>85</v>
      </c>
      <c r="AO41" s="42" t="s">
        <v>54</v>
      </c>
      <c r="AP41" s="43" t="s">
        <v>184</v>
      </c>
      <c r="AQ41" s="33"/>
      <c r="AR41" s="33"/>
      <c r="AS41" s="43" t="s">
        <v>185</v>
      </c>
      <c r="AT41" s="43" t="s">
        <v>107</v>
      </c>
      <c r="AU41" s="43">
        <v>340</v>
      </c>
      <c r="AV41" s="43" t="s">
        <v>107</v>
      </c>
      <c r="AW41" s="80">
        <v>400</v>
      </c>
    </row>
    <row r="42" spans="1:49" x14ac:dyDescent="0.25">
      <c r="A42" s="78"/>
      <c r="B42" s="31" t="s">
        <v>400</v>
      </c>
      <c r="C42" s="29" t="s">
        <v>434</v>
      </c>
      <c r="D42" s="26">
        <v>2023</v>
      </c>
      <c r="E42" s="25">
        <v>45078</v>
      </c>
      <c r="F42" s="24">
        <v>45596</v>
      </c>
      <c r="G42" s="62"/>
      <c r="H42" s="49">
        <v>4</v>
      </c>
      <c r="I42" s="31" t="s">
        <v>34</v>
      </c>
      <c r="J42" s="27" t="s">
        <v>25</v>
      </c>
      <c r="K42" s="27" t="s">
        <v>40</v>
      </c>
      <c r="L42" s="27" t="s">
        <v>181</v>
      </c>
      <c r="M42" s="49">
        <f>+_xlfn.XLOOKUP(L42,Tabla9[Autonomia],Tabla9[Rango],"")</f>
        <v>4</v>
      </c>
      <c r="N42" s="31"/>
      <c r="O42" s="31"/>
      <c r="P42" s="49" t="str">
        <f>+_xlfn.XLOOKUP(O42,Tabla9[Autonomia],Tabla9[Rango],"")</f>
        <v/>
      </c>
      <c r="Q42" s="29" t="s">
        <v>26</v>
      </c>
      <c r="R42" s="40">
        <v>2102261</v>
      </c>
      <c r="S42" s="30" t="s">
        <v>182</v>
      </c>
      <c r="T42" s="71" t="s">
        <v>31</v>
      </c>
      <c r="U42" s="30" t="s">
        <v>31</v>
      </c>
      <c r="V42" s="29" t="s">
        <v>113</v>
      </c>
      <c r="W42" s="29" t="s">
        <v>101</v>
      </c>
      <c r="X42" s="71">
        <v>1000026872</v>
      </c>
      <c r="Y42" s="30" t="s">
        <v>187</v>
      </c>
      <c r="Z42" s="29" t="s">
        <v>35</v>
      </c>
      <c r="AA42" s="29" t="s">
        <v>28</v>
      </c>
      <c r="AB42" s="41">
        <v>0.01</v>
      </c>
      <c r="AC42" s="51">
        <v>1</v>
      </c>
      <c r="AD42" s="20">
        <f>+_xlfn.XLOOKUP(AE42,Tabla15[VARIEDAD],Tabla15[COD5],"")</f>
        <v>570</v>
      </c>
      <c r="AE42" s="22" t="s">
        <v>36</v>
      </c>
      <c r="AF42" s="73">
        <f>_xlfn.XLOOKUP(AG42,Tabla14[FAMILIA],Tabla14[COD4],"")</f>
        <v>307</v>
      </c>
      <c r="AG42" s="22" t="s">
        <v>136</v>
      </c>
      <c r="AH42" s="73">
        <v>7530442</v>
      </c>
      <c r="AI42" s="29" t="s">
        <v>186</v>
      </c>
      <c r="AJ42" s="29" t="s">
        <v>32</v>
      </c>
      <c r="AK42" s="43" t="s">
        <v>37</v>
      </c>
      <c r="AL42" s="50">
        <v>1</v>
      </c>
      <c r="AM42" s="35">
        <v>45167</v>
      </c>
      <c r="AN42" s="33" t="s">
        <v>85</v>
      </c>
      <c r="AO42" s="42" t="s">
        <v>49</v>
      </c>
      <c r="AP42" s="33"/>
      <c r="AQ42" s="33"/>
      <c r="AR42" s="33"/>
      <c r="AS42" s="45" t="s">
        <v>435</v>
      </c>
      <c r="AT42" s="33"/>
      <c r="AU42" s="33"/>
      <c r="AV42" s="33"/>
      <c r="AW42" s="79"/>
    </row>
    <row r="43" spans="1:49" x14ac:dyDescent="0.25">
      <c r="A43" s="77"/>
      <c r="B43" s="22" t="s">
        <v>393</v>
      </c>
      <c r="C43" s="22" t="s">
        <v>434</v>
      </c>
      <c r="D43" s="49">
        <v>2024</v>
      </c>
      <c r="E43" s="23">
        <v>45490</v>
      </c>
      <c r="F43" s="24">
        <v>45596</v>
      </c>
      <c r="G43" s="25"/>
      <c r="H43" s="26"/>
      <c r="I43" s="23"/>
      <c r="J43" s="27" t="s">
        <v>25</v>
      </c>
      <c r="K43" s="27" t="s">
        <v>41</v>
      </c>
      <c r="L43" s="27" t="s">
        <v>179</v>
      </c>
      <c r="M43" s="49">
        <f>+_xlfn.XLOOKUP(L43,Tabla9[Autonomia],Tabla9[Rango],"")</f>
        <v>2</v>
      </c>
      <c r="N43" s="22" t="s">
        <v>41</v>
      </c>
      <c r="O43" s="22" t="s">
        <v>179</v>
      </c>
      <c r="P43" s="49">
        <f>+_xlfn.XLOOKUP(O43,Tabla9[Autonomia],Tabla9[Rango],"")</f>
        <v>2</v>
      </c>
      <c r="Q43" s="22" t="s">
        <v>26</v>
      </c>
      <c r="R43" s="28">
        <v>2102183</v>
      </c>
      <c r="S43" s="27" t="s">
        <v>27</v>
      </c>
      <c r="T43" s="70" t="s">
        <v>31</v>
      </c>
      <c r="U43" s="27" t="s">
        <v>31</v>
      </c>
      <c r="V43" s="29" t="s">
        <v>113</v>
      </c>
      <c r="W43" s="22" t="s">
        <v>101</v>
      </c>
      <c r="X43" s="71">
        <v>1000032661</v>
      </c>
      <c r="Y43" s="30" t="s">
        <v>104</v>
      </c>
      <c r="Z43" s="22" t="s">
        <v>35</v>
      </c>
      <c r="AA43" s="22" t="s">
        <v>28</v>
      </c>
      <c r="AB43" s="32">
        <v>8.6999999999999994E-2</v>
      </c>
      <c r="AC43" s="32" t="s">
        <v>212</v>
      </c>
      <c r="AD43" s="20">
        <f>+_xlfn.XLOOKUP(AE43,Tabla15[VARIEDAD],Tabla15[COD5],"")</f>
        <v>570</v>
      </c>
      <c r="AE43" s="22" t="s">
        <v>36</v>
      </c>
      <c r="AF43" s="73">
        <f>_xlfn.XLOOKUP(AG43,Tabla14[FAMILIA],Tabla14[COD4],"")</f>
        <v>301</v>
      </c>
      <c r="AG43" s="22" t="s">
        <v>131</v>
      </c>
      <c r="AH43" s="74">
        <v>7530780</v>
      </c>
      <c r="AI43" s="22" t="s">
        <v>207</v>
      </c>
      <c r="AJ43" s="22" t="s">
        <v>32</v>
      </c>
      <c r="AK43" s="33" t="s">
        <v>37</v>
      </c>
      <c r="AL43" s="34">
        <v>1</v>
      </c>
      <c r="AM43" s="35">
        <v>45490</v>
      </c>
      <c r="AN43" s="33" t="s">
        <v>85</v>
      </c>
      <c r="AO43" s="35" t="s">
        <v>50</v>
      </c>
      <c r="AP43" s="33"/>
      <c r="AQ43" s="33"/>
      <c r="AR43" s="33"/>
      <c r="AS43" s="33" t="s">
        <v>210</v>
      </c>
      <c r="AT43" s="33" t="s">
        <v>107</v>
      </c>
      <c r="AU43" s="33">
        <v>210</v>
      </c>
      <c r="AV43" s="33" t="s">
        <v>107</v>
      </c>
      <c r="AW43" s="79">
        <v>270</v>
      </c>
    </row>
    <row r="44" spans="1:49" x14ac:dyDescent="0.25">
      <c r="A44" s="77"/>
      <c r="B44" s="22" t="s">
        <v>393</v>
      </c>
      <c r="C44" s="22" t="s">
        <v>434</v>
      </c>
      <c r="D44" s="49">
        <v>2024</v>
      </c>
      <c r="E44" s="23">
        <v>45490</v>
      </c>
      <c r="F44" s="24">
        <v>45596</v>
      </c>
      <c r="G44" s="25"/>
      <c r="H44" s="26"/>
      <c r="I44" s="23"/>
      <c r="J44" s="27" t="s">
        <v>25</v>
      </c>
      <c r="K44" s="27" t="s">
        <v>41</v>
      </c>
      <c r="L44" s="27" t="s">
        <v>179</v>
      </c>
      <c r="M44" s="49">
        <f>+_xlfn.XLOOKUP(L44,Tabla9[Autonomia],Tabla9[Rango],"")</f>
        <v>2</v>
      </c>
      <c r="N44" s="22" t="s">
        <v>41</v>
      </c>
      <c r="O44" s="22" t="s">
        <v>179</v>
      </c>
      <c r="P44" s="49">
        <f>+_xlfn.XLOOKUP(O44,Tabla9[Autonomia],Tabla9[Rango],"")</f>
        <v>2</v>
      </c>
      <c r="Q44" s="22" t="s">
        <v>26</v>
      </c>
      <c r="R44" s="28">
        <v>2102183</v>
      </c>
      <c r="S44" s="27" t="s">
        <v>27</v>
      </c>
      <c r="T44" s="70" t="s">
        <v>31</v>
      </c>
      <c r="U44" s="27" t="s">
        <v>31</v>
      </c>
      <c r="V44" s="29" t="s">
        <v>113</v>
      </c>
      <c r="W44" s="22" t="s">
        <v>101</v>
      </c>
      <c r="X44" s="71">
        <v>1000032661</v>
      </c>
      <c r="Y44" s="30" t="s">
        <v>104</v>
      </c>
      <c r="Z44" s="22" t="s">
        <v>35</v>
      </c>
      <c r="AA44" s="22" t="s">
        <v>28</v>
      </c>
      <c r="AB44" s="32">
        <v>8.6999999999999994E-2</v>
      </c>
      <c r="AC44" s="32" t="s">
        <v>212</v>
      </c>
      <c r="AD44" s="20">
        <f>+_xlfn.XLOOKUP(AE44,Tabla15[VARIEDAD],Tabla15[COD5],"")</f>
        <v>570</v>
      </c>
      <c r="AE44" s="22" t="s">
        <v>36</v>
      </c>
      <c r="AF44" s="73">
        <f>_xlfn.XLOOKUP(AG44,Tabla14[FAMILIA],Tabla14[COD4],"")</f>
        <v>301</v>
      </c>
      <c r="AG44" s="22" t="s">
        <v>131</v>
      </c>
      <c r="AH44" s="74">
        <v>7530794</v>
      </c>
      <c r="AI44" s="22" t="s">
        <v>209</v>
      </c>
      <c r="AJ44" s="22" t="s">
        <v>32</v>
      </c>
      <c r="AK44" s="33" t="s">
        <v>37</v>
      </c>
      <c r="AL44" s="34">
        <v>1</v>
      </c>
      <c r="AM44" s="35">
        <v>45490</v>
      </c>
      <c r="AN44" s="33" t="s">
        <v>85</v>
      </c>
      <c r="AO44" s="35" t="s">
        <v>50</v>
      </c>
      <c r="AP44" s="33"/>
      <c r="AQ44" s="33"/>
      <c r="AR44" s="33"/>
      <c r="AS44" s="33" t="s">
        <v>210</v>
      </c>
      <c r="AT44" s="33" t="s">
        <v>107</v>
      </c>
      <c r="AU44" s="33">
        <v>210</v>
      </c>
      <c r="AV44" s="33" t="s">
        <v>107</v>
      </c>
      <c r="AW44" s="79">
        <v>270</v>
      </c>
    </row>
    <row r="45" spans="1:49" x14ac:dyDescent="0.25">
      <c r="A45" s="77"/>
      <c r="B45" s="22" t="s">
        <v>393</v>
      </c>
      <c r="C45" s="22" t="s">
        <v>434</v>
      </c>
      <c r="D45" s="49">
        <v>2024</v>
      </c>
      <c r="E45" s="23">
        <v>45490</v>
      </c>
      <c r="F45" s="24">
        <v>45596</v>
      </c>
      <c r="G45" s="25"/>
      <c r="H45" s="26"/>
      <c r="I45" s="23"/>
      <c r="J45" s="27" t="s">
        <v>25</v>
      </c>
      <c r="K45" s="27" t="s">
        <v>41</v>
      </c>
      <c r="L45" s="27" t="s">
        <v>179</v>
      </c>
      <c r="M45" s="49">
        <f>+_xlfn.XLOOKUP(L45,Tabla9[Autonomia],Tabla9[Rango],"")</f>
        <v>2</v>
      </c>
      <c r="N45" s="22" t="s">
        <v>41</v>
      </c>
      <c r="O45" s="22" t="s">
        <v>179</v>
      </c>
      <c r="P45" s="49">
        <f>+_xlfn.XLOOKUP(O45,Tabla9[Autonomia],Tabla9[Rango],"")</f>
        <v>2</v>
      </c>
      <c r="Q45" s="22" t="s">
        <v>26</v>
      </c>
      <c r="R45" s="28">
        <v>2102183</v>
      </c>
      <c r="S45" s="27" t="s">
        <v>27</v>
      </c>
      <c r="T45" s="70" t="s">
        <v>31</v>
      </c>
      <c r="U45" s="27" t="s">
        <v>31</v>
      </c>
      <c r="V45" s="29" t="s">
        <v>113</v>
      </c>
      <c r="W45" s="22" t="s">
        <v>101</v>
      </c>
      <c r="X45" s="71">
        <v>1000032661</v>
      </c>
      <c r="Y45" s="30" t="s">
        <v>104</v>
      </c>
      <c r="Z45" s="22" t="s">
        <v>35</v>
      </c>
      <c r="AA45" s="22" t="s">
        <v>28</v>
      </c>
      <c r="AB45" s="32">
        <v>8.6999999999999994E-2</v>
      </c>
      <c r="AC45" s="32" t="s">
        <v>212</v>
      </c>
      <c r="AD45" s="20">
        <f>+_xlfn.XLOOKUP(AE45,Tabla15[VARIEDAD],Tabla15[COD5],"")</f>
        <v>570</v>
      </c>
      <c r="AE45" s="22" t="s">
        <v>36</v>
      </c>
      <c r="AF45" s="73">
        <f>_xlfn.XLOOKUP(AG45,Tabla14[FAMILIA],Tabla14[COD4],"")</f>
        <v>301</v>
      </c>
      <c r="AG45" s="22" t="s">
        <v>131</v>
      </c>
      <c r="AH45" s="74">
        <v>7500107</v>
      </c>
      <c r="AI45" s="22" t="s">
        <v>208</v>
      </c>
      <c r="AJ45" s="22" t="s">
        <v>32</v>
      </c>
      <c r="AK45" s="33" t="s">
        <v>37</v>
      </c>
      <c r="AL45" s="34">
        <v>1</v>
      </c>
      <c r="AM45" s="35">
        <v>45490</v>
      </c>
      <c r="AN45" s="33" t="s">
        <v>85</v>
      </c>
      <c r="AO45" s="35" t="s">
        <v>50</v>
      </c>
      <c r="AP45" s="33"/>
      <c r="AQ45" s="33"/>
      <c r="AR45" s="33"/>
      <c r="AS45" s="33" t="s">
        <v>210</v>
      </c>
      <c r="AT45" s="33" t="s">
        <v>107</v>
      </c>
      <c r="AU45" s="33">
        <v>210</v>
      </c>
      <c r="AV45" s="33" t="s">
        <v>107</v>
      </c>
      <c r="AW45" s="79">
        <v>270</v>
      </c>
    </row>
    <row r="46" spans="1:49" x14ac:dyDescent="0.25">
      <c r="A46" s="77"/>
      <c r="B46" s="22" t="s">
        <v>431</v>
      </c>
      <c r="C46" s="22" t="s">
        <v>23</v>
      </c>
      <c r="D46" s="49">
        <v>2024</v>
      </c>
      <c r="E46" s="25">
        <v>45443</v>
      </c>
      <c r="F46" s="25">
        <v>45535</v>
      </c>
      <c r="G46" s="25"/>
      <c r="H46" s="26"/>
      <c r="I46" s="25" t="s">
        <v>34</v>
      </c>
      <c r="J46" s="33" t="s">
        <v>25</v>
      </c>
      <c r="K46" s="27" t="s">
        <v>41</v>
      </c>
      <c r="L46" s="27" t="s">
        <v>179</v>
      </c>
      <c r="M46" s="49">
        <f>+_xlfn.XLOOKUP(L46,Tabla9[Autonomia],Tabla9[Rango],"")</f>
        <v>2</v>
      </c>
      <c r="N46" s="22"/>
      <c r="O46" s="22"/>
      <c r="P46" s="49" t="str">
        <f>+_xlfn.XLOOKUP(O46,Tabla9[Autonomia],Tabla9[Rango],"")</f>
        <v/>
      </c>
      <c r="Q46" s="22" t="s">
        <v>26</v>
      </c>
      <c r="R46" s="28">
        <v>2103312</v>
      </c>
      <c r="S46" s="46" t="s">
        <v>211</v>
      </c>
      <c r="T46" s="70" t="s">
        <v>31</v>
      </c>
      <c r="U46" s="27" t="s">
        <v>31</v>
      </c>
      <c r="V46" s="29" t="s">
        <v>113</v>
      </c>
      <c r="W46" s="22" t="s">
        <v>149</v>
      </c>
      <c r="X46" s="72" t="s">
        <v>31</v>
      </c>
      <c r="Y46" s="46" t="s">
        <v>31</v>
      </c>
      <c r="Z46" s="22" t="s">
        <v>35</v>
      </c>
      <c r="AA46" s="22" t="s">
        <v>28</v>
      </c>
      <c r="AB46" s="32">
        <v>1.8594024336580087E-2</v>
      </c>
      <c r="AC46" s="34" t="s">
        <v>213</v>
      </c>
      <c r="AD46" s="20">
        <f>+_xlfn.XLOOKUP(AE46,Tabla15[VARIEDAD],Tabla15[COD5],"")</f>
        <v>570</v>
      </c>
      <c r="AE46" s="22" t="s">
        <v>36</v>
      </c>
      <c r="AF46" s="73">
        <f>_xlfn.XLOOKUP(AG46,Tabla14[FAMILIA],Tabla14[COD4],"")</f>
        <v>301</v>
      </c>
      <c r="AG46" s="22" t="s">
        <v>131</v>
      </c>
      <c r="AH46" s="73">
        <v>7500107</v>
      </c>
      <c r="AI46" s="22" t="s">
        <v>198</v>
      </c>
      <c r="AJ46" s="22" t="s">
        <v>32</v>
      </c>
      <c r="AK46" s="33" t="s">
        <v>37</v>
      </c>
      <c r="AL46" s="34">
        <v>1</v>
      </c>
      <c r="AM46" s="35">
        <v>45443</v>
      </c>
      <c r="AN46" s="42" t="s">
        <v>47</v>
      </c>
      <c r="AO46" s="42" t="s">
        <v>215</v>
      </c>
      <c r="AP46" s="33" t="s">
        <v>214</v>
      </c>
      <c r="AQ46" s="33"/>
      <c r="AR46" s="33"/>
      <c r="AS46" s="33" t="s">
        <v>217</v>
      </c>
      <c r="AT46" s="33" t="s">
        <v>107</v>
      </c>
      <c r="AU46" s="33">
        <v>1300</v>
      </c>
      <c r="AV46" s="33" t="s">
        <v>107</v>
      </c>
      <c r="AW46" s="79">
        <v>1700</v>
      </c>
    </row>
    <row r="47" spans="1:49" x14ac:dyDescent="0.25">
      <c r="A47" s="77"/>
      <c r="B47" s="22" t="s">
        <v>431</v>
      </c>
      <c r="C47" s="22" t="s">
        <v>23</v>
      </c>
      <c r="D47" s="49">
        <v>2024</v>
      </c>
      <c r="E47" s="25">
        <v>45443</v>
      </c>
      <c r="F47" s="25">
        <v>45535</v>
      </c>
      <c r="G47" s="25"/>
      <c r="H47" s="26"/>
      <c r="I47" s="25" t="s">
        <v>34</v>
      </c>
      <c r="J47" s="33" t="s">
        <v>25</v>
      </c>
      <c r="K47" s="27" t="s">
        <v>41</v>
      </c>
      <c r="L47" s="27" t="s">
        <v>179</v>
      </c>
      <c r="M47" s="49">
        <f>+_xlfn.XLOOKUP(L47,Tabla9[Autonomia],Tabla9[Rango],"")</f>
        <v>2</v>
      </c>
      <c r="N47" s="22"/>
      <c r="O47" s="22"/>
      <c r="P47" s="49" t="str">
        <f>+_xlfn.XLOOKUP(O47,Tabla9[Autonomia],Tabla9[Rango],"")</f>
        <v/>
      </c>
      <c r="Q47" s="22" t="s">
        <v>26</v>
      </c>
      <c r="R47" s="28">
        <v>2103312</v>
      </c>
      <c r="S47" s="46" t="s">
        <v>211</v>
      </c>
      <c r="T47" s="70" t="s">
        <v>31</v>
      </c>
      <c r="U47" s="27" t="s">
        <v>31</v>
      </c>
      <c r="V47" s="29" t="s">
        <v>113</v>
      </c>
      <c r="W47" s="22" t="s">
        <v>149</v>
      </c>
      <c r="X47" s="72" t="s">
        <v>31</v>
      </c>
      <c r="Y47" s="46" t="s">
        <v>31</v>
      </c>
      <c r="Z47" s="22" t="s">
        <v>35</v>
      </c>
      <c r="AA47" s="22" t="s">
        <v>28</v>
      </c>
      <c r="AB47" s="32">
        <v>1.8594024336580087E-2</v>
      </c>
      <c r="AC47" s="34" t="s">
        <v>213</v>
      </c>
      <c r="AD47" s="20">
        <f>+_xlfn.XLOOKUP(AE47,Tabla15[VARIEDAD],Tabla15[COD5],"")</f>
        <v>570</v>
      </c>
      <c r="AE47" s="22" t="s">
        <v>36</v>
      </c>
      <c r="AF47" s="73">
        <f>_xlfn.XLOOKUP(AG47,Tabla14[FAMILIA],Tabla14[COD4],"")</f>
        <v>301</v>
      </c>
      <c r="AG47" s="22" t="s">
        <v>131</v>
      </c>
      <c r="AH47" s="73">
        <v>7530514</v>
      </c>
      <c r="AI47" s="22" t="s">
        <v>348</v>
      </c>
      <c r="AJ47" s="22" t="s">
        <v>32</v>
      </c>
      <c r="AK47" s="33" t="s">
        <v>37</v>
      </c>
      <c r="AL47" s="34">
        <v>1</v>
      </c>
      <c r="AM47" s="35">
        <v>45443</v>
      </c>
      <c r="AN47" s="42" t="s">
        <v>47</v>
      </c>
      <c r="AO47" s="42" t="s">
        <v>215</v>
      </c>
      <c r="AP47" s="33" t="s">
        <v>214</v>
      </c>
      <c r="AQ47" s="33"/>
      <c r="AR47" s="33"/>
      <c r="AS47" s="33" t="s">
        <v>217</v>
      </c>
      <c r="AT47" s="33" t="s">
        <v>107</v>
      </c>
      <c r="AU47" s="33">
        <v>1300</v>
      </c>
      <c r="AV47" s="33" t="s">
        <v>107</v>
      </c>
      <c r="AW47" s="79">
        <v>1700</v>
      </c>
    </row>
    <row r="48" spans="1:49" x14ac:dyDescent="0.25">
      <c r="A48" s="77"/>
      <c r="B48" s="22" t="s">
        <v>431</v>
      </c>
      <c r="C48" s="22" t="s">
        <v>23</v>
      </c>
      <c r="D48" s="49">
        <v>2024</v>
      </c>
      <c r="E48" s="25">
        <v>45443</v>
      </c>
      <c r="F48" s="25">
        <v>45535</v>
      </c>
      <c r="G48" s="25"/>
      <c r="H48" s="26"/>
      <c r="I48" s="25" t="s">
        <v>34</v>
      </c>
      <c r="J48" s="33" t="s">
        <v>25</v>
      </c>
      <c r="K48" s="27" t="s">
        <v>41</v>
      </c>
      <c r="L48" s="27" t="s">
        <v>179</v>
      </c>
      <c r="M48" s="49">
        <f>+_xlfn.XLOOKUP(L48,Tabla9[Autonomia],Tabla9[Rango],"")</f>
        <v>2</v>
      </c>
      <c r="N48" s="22"/>
      <c r="O48" s="22"/>
      <c r="P48" s="49" t="str">
        <f>+_xlfn.XLOOKUP(O48,Tabla9[Autonomia],Tabla9[Rango],"")</f>
        <v/>
      </c>
      <c r="Q48" s="22" t="s">
        <v>26</v>
      </c>
      <c r="R48" s="28">
        <v>2103312</v>
      </c>
      <c r="S48" s="46" t="s">
        <v>211</v>
      </c>
      <c r="T48" s="70" t="s">
        <v>31</v>
      </c>
      <c r="U48" s="27" t="s">
        <v>31</v>
      </c>
      <c r="V48" s="29" t="s">
        <v>113</v>
      </c>
      <c r="W48" s="22" t="s">
        <v>149</v>
      </c>
      <c r="X48" s="72" t="s">
        <v>31</v>
      </c>
      <c r="Y48" s="46" t="s">
        <v>31</v>
      </c>
      <c r="Z48" s="22" t="s">
        <v>35</v>
      </c>
      <c r="AA48" s="22" t="s">
        <v>28</v>
      </c>
      <c r="AB48" s="32">
        <v>1.8594024336580087E-2</v>
      </c>
      <c r="AC48" s="34" t="s">
        <v>213</v>
      </c>
      <c r="AD48" s="20">
        <f>+_xlfn.XLOOKUP(AE48,Tabla15[VARIEDAD],Tabla15[COD5],"")</f>
        <v>570</v>
      </c>
      <c r="AE48" s="22" t="s">
        <v>36</v>
      </c>
      <c r="AF48" s="73">
        <f>_xlfn.XLOOKUP(AG48,Tabla14[FAMILIA],Tabla14[COD4],"")</f>
        <v>301</v>
      </c>
      <c r="AG48" s="22" t="s">
        <v>131</v>
      </c>
      <c r="AH48" s="73">
        <v>7530799</v>
      </c>
      <c r="AI48" s="22" t="s">
        <v>450</v>
      </c>
      <c r="AJ48" s="22" t="s">
        <v>32</v>
      </c>
      <c r="AK48" s="33" t="s">
        <v>37</v>
      </c>
      <c r="AL48" s="34">
        <v>1</v>
      </c>
      <c r="AM48" s="35">
        <v>45443</v>
      </c>
      <c r="AN48" s="42" t="s">
        <v>47</v>
      </c>
      <c r="AO48" s="42" t="s">
        <v>215</v>
      </c>
      <c r="AP48" s="33" t="s">
        <v>214</v>
      </c>
      <c r="AQ48" s="33"/>
      <c r="AR48" s="33"/>
      <c r="AS48" s="33" t="s">
        <v>217</v>
      </c>
      <c r="AT48" s="33" t="s">
        <v>107</v>
      </c>
      <c r="AU48" s="33">
        <v>1300</v>
      </c>
      <c r="AV48" s="33" t="s">
        <v>107</v>
      </c>
      <c r="AW48" s="79">
        <v>1700</v>
      </c>
    </row>
    <row r="49" spans="1:49" x14ac:dyDescent="0.25">
      <c r="A49" s="77"/>
      <c r="B49" s="22" t="s">
        <v>430</v>
      </c>
      <c r="C49" s="22" t="s">
        <v>23</v>
      </c>
      <c r="D49" s="49">
        <v>2023</v>
      </c>
      <c r="E49" s="23">
        <v>44992</v>
      </c>
      <c r="F49" s="24" t="s">
        <v>71</v>
      </c>
      <c r="G49" s="35">
        <v>45254</v>
      </c>
      <c r="H49" s="26">
        <v>2</v>
      </c>
      <c r="I49" s="23" t="s">
        <v>34</v>
      </c>
      <c r="J49" s="27" t="s">
        <v>25</v>
      </c>
      <c r="K49" s="27" t="s">
        <v>41</v>
      </c>
      <c r="L49" s="27" t="s">
        <v>188</v>
      </c>
      <c r="M49" s="49">
        <f>+_xlfn.XLOOKUP(L49,Tabla9[Autonomia],Tabla9[Rango],"")</f>
        <v>4</v>
      </c>
      <c r="N49" s="22" t="s">
        <v>65</v>
      </c>
      <c r="O49" s="22" t="s">
        <v>179</v>
      </c>
      <c r="P49" s="49">
        <f>+_xlfn.XLOOKUP(O49,Tabla9[Autonomia],Tabla9[Rango],"")</f>
        <v>2</v>
      </c>
      <c r="Q49" s="22" t="s">
        <v>26</v>
      </c>
      <c r="R49" s="28">
        <v>2103312</v>
      </c>
      <c r="S49" s="27" t="s">
        <v>211</v>
      </c>
      <c r="T49" s="71">
        <v>30007673</v>
      </c>
      <c r="U49" s="27" t="s">
        <v>365</v>
      </c>
      <c r="V49" s="29" t="s">
        <v>110</v>
      </c>
      <c r="W49" s="22" t="s">
        <v>149</v>
      </c>
      <c r="X49" s="72" t="s">
        <v>31</v>
      </c>
      <c r="Y49" s="46" t="s">
        <v>31</v>
      </c>
      <c r="Z49" s="22" t="s">
        <v>39</v>
      </c>
      <c r="AA49" s="22" t="s">
        <v>30</v>
      </c>
      <c r="AB49" s="32" t="s">
        <v>216</v>
      </c>
      <c r="AC49" s="32" t="s">
        <v>212</v>
      </c>
      <c r="AD49" s="20" t="str">
        <f>+_xlfn.XLOOKUP(AE49,Tabla15[VARIEDAD],Tabla15[COD5],"")</f>
        <v>Todo</v>
      </c>
      <c r="AE49" s="22" t="s">
        <v>31</v>
      </c>
      <c r="AF49" s="73" t="str">
        <f>_xlfn.XLOOKUP(AG49,Tabla14[FAMILIA],Tabla14[COD4],"")</f>
        <v>Todo</v>
      </c>
      <c r="AG49" s="22" t="s">
        <v>31</v>
      </c>
      <c r="AH49" s="73" t="s">
        <v>31</v>
      </c>
      <c r="AI49" s="22" t="s">
        <v>31</v>
      </c>
      <c r="AJ49" s="22" t="s">
        <v>32</v>
      </c>
      <c r="AK49" s="33" t="s">
        <v>37</v>
      </c>
      <c r="AL49" s="34">
        <v>1</v>
      </c>
      <c r="AM49" s="35">
        <v>45257</v>
      </c>
      <c r="AN49" s="33" t="s">
        <v>85</v>
      </c>
      <c r="AO49" s="35" t="s">
        <v>53</v>
      </c>
      <c r="AP49" s="35" t="s">
        <v>294</v>
      </c>
      <c r="AQ49" s="33" t="s">
        <v>295</v>
      </c>
      <c r="AR49" s="33"/>
      <c r="AS49" s="33" t="s">
        <v>296</v>
      </c>
      <c r="AT49" s="33" t="s">
        <v>107</v>
      </c>
      <c r="AU49" s="33"/>
      <c r="AV49" s="33" t="s">
        <v>107</v>
      </c>
      <c r="AW49" s="79">
        <v>1700</v>
      </c>
    </row>
    <row r="50" spans="1:49" x14ac:dyDescent="0.25">
      <c r="A50" s="77"/>
      <c r="B50" s="22" t="s">
        <v>410</v>
      </c>
      <c r="C50" s="29" t="s">
        <v>23</v>
      </c>
      <c r="D50" s="26">
        <v>2023</v>
      </c>
      <c r="E50" s="25">
        <v>45139</v>
      </c>
      <c r="F50" s="25" t="s">
        <v>71</v>
      </c>
      <c r="G50" s="35">
        <v>45533</v>
      </c>
      <c r="H50" s="49">
        <v>4</v>
      </c>
      <c r="I50" s="25" t="s">
        <v>34</v>
      </c>
      <c r="J50" s="29" t="s">
        <v>25</v>
      </c>
      <c r="K50" s="29" t="s">
        <v>40</v>
      </c>
      <c r="L50" s="27" t="s">
        <v>181</v>
      </c>
      <c r="M50" s="49">
        <f>+_xlfn.XLOOKUP(L50,Tabla9[Autonomia],Tabla9[Rango],"")</f>
        <v>4</v>
      </c>
      <c r="N50" s="29" t="s">
        <v>40</v>
      </c>
      <c r="O50" s="22" t="s">
        <v>181</v>
      </c>
      <c r="P50" s="49">
        <f>+_xlfn.XLOOKUP(O50,Tabla9[Autonomia],Tabla9[Rango],"")</f>
        <v>4</v>
      </c>
      <c r="Q50" s="38" t="s">
        <v>26</v>
      </c>
      <c r="R50" s="40">
        <v>2102302</v>
      </c>
      <c r="S50" s="30" t="s">
        <v>222</v>
      </c>
      <c r="T50" s="70" t="s">
        <v>31</v>
      </c>
      <c r="U50" s="27" t="s">
        <v>31</v>
      </c>
      <c r="V50" s="29" t="s">
        <v>113</v>
      </c>
      <c r="W50" s="22" t="s">
        <v>149</v>
      </c>
      <c r="X50" s="71">
        <v>1000035327</v>
      </c>
      <c r="Y50" s="31" t="s">
        <v>223</v>
      </c>
      <c r="Z50" s="22" t="s">
        <v>35</v>
      </c>
      <c r="AA50" s="22" t="s">
        <v>28</v>
      </c>
      <c r="AB50" s="32">
        <v>0.01</v>
      </c>
      <c r="AC50" s="32" t="s">
        <v>383</v>
      </c>
      <c r="AD50" s="20" t="str">
        <f>+_xlfn.XLOOKUP(AE50,Tabla15[VARIEDAD],Tabla15[COD5],"")</f>
        <v>Todo</v>
      </c>
      <c r="AE50" s="22" t="s">
        <v>31</v>
      </c>
      <c r="AF50" s="73">
        <f>_xlfn.XLOOKUP(AG50,Tabla14[FAMILIA],Tabla14[COD4],"")</f>
        <v>304</v>
      </c>
      <c r="AG50" s="22" t="s">
        <v>133</v>
      </c>
      <c r="AH50" s="73" t="s">
        <v>31</v>
      </c>
      <c r="AI50" s="22" t="s">
        <v>31</v>
      </c>
      <c r="AJ50" s="22" t="s">
        <v>32</v>
      </c>
      <c r="AK50" s="33" t="s">
        <v>37</v>
      </c>
      <c r="AL50" s="34">
        <v>1</v>
      </c>
      <c r="AM50" s="35">
        <v>45210</v>
      </c>
      <c r="AN50" s="42" t="s">
        <v>85</v>
      </c>
      <c r="AO50" s="42" t="s">
        <v>54</v>
      </c>
      <c r="AP50" s="43" t="s">
        <v>224</v>
      </c>
      <c r="AQ50" s="43" t="s">
        <v>225</v>
      </c>
      <c r="AR50" s="43"/>
      <c r="AS50" s="43" t="s">
        <v>226</v>
      </c>
      <c r="AT50" s="43" t="s">
        <v>107</v>
      </c>
      <c r="AU50" s="43">
        <v>80</v>
      </c>
      <c r="AV50" s="43" t="s">
        <v>107</v>
      </c>
      <c r="AW50" s="80">
        <v>80</v>
      </c>
    </row>
    <row r="51" spans="1:49" x14ac:dyDescent="0.25">
      <c r="A51" s="77"/>
      <c r="B51" s="22" t="s">
        <v>411</v>
      </c>
      <c r="C51" s="29" t="s">
        <v>23</v>
      </c>
      <c r="D51" s="26">
        <v>2023</v>
      </c>
      <c r="E51" s="25">
        <v>45139</v>
      </c>
      <c r="F51" s="25" t="s">
        <v>71</v>
      </c>
      <c r="G51" s="35">
        <v>45533</v>
      </c>
      <c r="H51" s="49">
        <v>4</v>
      </c>
      <c r="I51" s="25" t="s">
        <v>34</v>
      </c>
      <c r="J51" s="29" t="s">
        <v>25</v>
      </c>
      <c r="K51" s="29" t="s">
        <v>40</v>
      </c>
      <c r="L51" s="27" t="s">
        <v>181</v>
      </c>
      <c r="M51" s="49">
        <f>+_xlfn.XLOOKUP(L51,Tabla9[Autonomia],Tabla9[Rango],"")</f>
        <v>4</v>
      </c>
      <c r="N51" s="29" t="s">
        <v>40</v>
      </c>
      <c r="O51" s="22" t="s">
        <v>181</v>
      </c>
      <c r="P51" s="49">
        <f>+_xlfn.XLOOKUP(O51,Tabla9[Autonomia],Tabla9[Rango],"")</f>
        <v>4</v>
      </c>
      <c r="Q51" s="38" t="s">
        <v>26</v>
      </c>
      <c r="R51" s="40">
        <v>2102302</v>
      </c>
      <c r="S51" s="30" t="s">
        <v>222</v>
      </c>
      <c r="T51" s="70" t="s">
        <v>31</v>
      </c>
      <c r="U51" s="27" t="s">
        <v>31</v>
      </c>
      <c r="V51" s="29" t="s">
        <v>113</v>
      </c>
      <c r="W51" s="22" t="s">
        <v>149</v>
      </c>
      <c r="X51" s="71">
        <v>1000035327</v>
      </c>
      <c r="Y51" s="31" t="s">
        <v>223</v>
      </c>
      <c r="Z51" s="22" t="s">
        <v>35</v>
      </c>
      <c r="AA51" s="22" t="s">
        <v>28</v>
      </c>
      <c r="AB51" s="32">
        <v>0.01</v>
      </c>
      <c r="AC51" s="32" t="s">
        <v>383</v>
      </c>
      <c r="AD51" s="20" t="str">
        <f>+_xlfn.XLOOKUP(AE51,Tabla15[VARIEDAD],Tabla15[COD5],"")</f>
        <v>Todo</v>
      </c>
      <c r="AE51" s="22" t="s">
        <v>31</v>
      </c>
      <c r="AF51" s="73">
        <f>_xlfn.XLOOKUP(AG51,Tabla14[FAMILIA],Tabla14[COD4],"")</f>
        <v>301</v>
      </c>
      <c r="AG51" s="22" t="s">
        <v>131</v>
      </c>
      <c r="AH51" s="73" t="s">
        <v>31</v>
      </c>
      <c r="AI51" s="22" t="s">
        <v>31</v>
      </c>
      <c r="AJ51" s="22" t="s">
        <v>32</v>
      </c>
      <c r="AK51" s="33" t="s">
        <v>37</v>
      </c>
      <c r="AL51" s="34">
        <v>1</v>
      </c>
      <c r="AM51" s="35">
        <v>45210</v>
      </c>
      <c r="AN51" s="42" t="s">
        <v>85</v>
      </c>
      <c r="AO51" s="42" t="s">
        <v>54</v>
      </c>
      <c r="AP51" s="43" t="s">
        <v>224</v>
      </c>
      <c r="AQ51" s="43" t="s">
        <v>225</v>
      </c>
      <c r="AR51" s="43"/>
      <c r="AS51" s="43" t="s">
        <v>226</v>
      </c>
      <c r="AT51" s="43" t="s">
        <v>107</v>
      </c>
      <c r="AU51" s="43">
        <v>80</v>
      </c>
      <c r="AV51" s="43" t="s">
        <v>107</v>
      </c>
      <c r="AW51" s="80">
        <v>80</v>
      </c>
    </row>
    <row r="52" spans="1:49" x14ac:dyDescent="0.25">
      <c r="A52" s="77"/>
      <c r="B52" s="22" t="s">
        <v>412</v>
      </c>
      <c r="C52" s="29" t="s">
        <v>23</v>
      </c>
      <c r="D52" s="26">
        <v>2023</v>
      </c>
      <c r="E52" s="25">
        <v>45139</v>
      </c>
      <c r="F52" s="25">
        <v>45596</v>
      </c>
      <c r="G52" s="35">
        <v>45532</v>
      </c>
      <c r="H52" s="49">
        <v>4</v>
      </c>
      <c r="I52" s="25" t="s">
        <v>34</v>
      </c>
      <c r="J52" s="29" t="s">
        <v>25</v>
      </c>
      <c r="K52" s="29" t="s">
        <v>40</v>
      </c>
      <c r="L52" s="27" t="s">
        <v>181</v>
      </c>
      <c r="M52" s="49">
        <f>+_xlfn.XLOOKUP(L52,Tabla9[Autonomia],Tabla9[Rango],"")</f>
        <v>4</v>
      </c>
      <c r="N52" s="29" t="s">
        <v>40</v>
      </c>
      <c r="O52" s="22" t="s">
        <v>181</v>
      </c>
      <c r="P52" s="49">
        <f>+_xlfn.XLOOKUP(O52,Tabla9[Autonomia],Tabla9[Rango],"")</f>
        <v>4</v>
      </c>
      <c r="Q52" s="38" t="s">
        <v>26</v>
      </c>
      <c r="R52" s="40">
        <v>2102302</v>
      </c>
      <c r="S52" s="30" t="s">
        <v>222</v>
      </c>
      <c r="T52" s="70" t="s">
        <v>31</v>
      </c>
      <c r="U52" s="27" t="s">
        <v>31</v>
      </c>
      <c r="V52" s="29" t="s">
        <v>113</v>
      </c>
      <c r="W52" s="22" t="s">
        <v>149</v>
      </c>
      <c r="X52" s="71">
        <v>1000027509</v>
      </c>
      <c r="Y52" s="31" t="s">
        <v>343</v>
      </c>
      <c r="Z52" s="22" t="s">
        <v>35</v>
      </c>
      <c r="AA52" s="22" t="s">
        <v>28</v>
      </c>
      <c r="AB52" s="32">
        <v>0.01</v>
      </c>
      <c r="AC52" s="32" t="s">
        <v>384</v>
      </c>
      <c r="AD52" s="20" t="str">
        <f>+_xlfn.XLOOKUP(AE52,Tabla15[VARIEDAD],Tabla15[COD5],"")</f>
        <v>Todo</v>
      </c>
      <c r="AE52" s="22" t="s">
        <v>31</v>
      </c>
      <c r="AF52" s="73" t="str">
        <f>_xlfn.XLOOKUP(AG52,Tabla14[FAMILIA],Tabla14[COD4],"")</f>
        <v>Todo</v>
      </c>
      <c r="AG52" s="22" t="s">
        <v>31</v>
      </c>
      <c r="AH52" s="73" t="s">
        <v>31</v>
      </c>
      <c r="AI52" s="22" t="s">
        <v>31</v>
      </c>
      <c r="AJ52" s="22" t="s">
        <v>32</v>
      </c>
      <c r="AK52" s="33" t="s">
        <v>37</v>
      </c>
      <c r="AL52" s="34">
        <v>1</v>
      </c>
      <c r="AM52" s="35">
        <v>45210</v>
      </c>
      <c r="AN52" s="42" t="s">
        <v>85</v>
      </c>
      <c r="AO52" s="42" t="s">
        <v>54</v>
      </c>
      <c r="AP52" s="43" t="s">
        <v>368</v>
      </c>
      <c r="AQ52" s="43" t="s">
        <v>225</v>
      </c>
      <c r="AR52" s="43"/>
      <c r="AS52" s="43" t="s">
        <v>226</v>
      </c>
      <c r="AT52" s="43" t="s">
        <v>107</v>
      </c>
      <c r="AU52" s="43">
        <v>80</v>
      </c>
      <c r="AV52" s="43" t="s">
        <v>107</v>
      </c>
      <c r="AW52" s="80">
        <v>150</v>
      </c>
    </row>
    <row r="53" spans="1:49" x14ac:dyDescent="0.25">
      <c r="A53" s="77"/>
      <c r="B53" s="22" t="s">
        <v>425</v>
      </c>
      <c r="C53" s="22" t="s">
        <v>23</v>
      </c>
      <c r="D53" s="49">
        <v>2023</v>
      </c>
      <c r="E53" s="23">
        <v>45261</v>
      </c>
      <c r="F53" s="24" t="s">
        <v>71</v>
      </c>
      <c r="G53" s="25">
        <v>45533</v>
      </c>
      <c r="H53" s="26">
        <v>3</v>
      </c>
      <c r="I53" s="23" t="s">
        <v>34</v>
      </c>
      <c r="J53" s="27" t="s">
        <v>34</v>
      </c>
      <c r="K53" s="27" t="s">
        <v>65</v>
      </c>
      <c r="L53" s="27" t="s">
        <v>179</v>
      </c>
      <c r="M53" s="49">
        <f>+_xlfn.XLOOKUP(L53,Tabla9[Autonomia],Tabla9[Rango],"")</f>
        <v>2</v>
      </c>
      <c r="N53" s="22"/>
      <c r="O53" s="22"/>
      <c r="P53" s="49" t="str">
        <f>+_xlfn.XLOOKUP(O53,Tabla9[Autonomia],Tabla9[Rango],"")</f>
        <v/>
      </c>
      <c r="Q53" s="22" t="s">
        <v>26</v>
      </c>
      <c r="R53" s="28">
        <v>2103342</v>
      </c>
      <c r="S53" s="27" t="s">
        <v>227</v>
      </c>
      <c r="T53" s="70" t="s">
        <v>31</v>
      </c>
      <c r="U53" s="27" t="s">
        <v>31</v>
      </c>
      <c r="V53" s="29" t="s">
        <v>113</v>
      </c>
      <c r="W53" s="22" t="s">
        <v>149</v>
      </c>
      <c r="X53" s="72" t="s">
        <v>31</v>
      </c>
      <c r="Y53" s="46" t="s">
        <v>31</v>
      </c>
      <c r="Z53" s="22" t="s">
        <v>35</v>
      </c>
      <c r="AA53" s="22" t="s">
        <v>28</v>
      </c>
      <c r="AB53" s="32">
        <v>1.4999999999999999E-2</v>
      </c>
      <c r="AC53" s="32" t="s">
        <v>212</v>
      </c>
      <c r="AD53" s="20">
        <f>+_xlfn.XLOOKUP(AE53,Tabla15[VARIEDAD],Tabla15[COD5],"")</f>
        <v>571</v>
      </c>
      <c r="AE53" s="22" t="s">
        <v>117</v>
      </c>
      <c r="AF53" s="73">
        <f>_xlfn.XLOOKUP(AG53,Tabla14[FAMILIA],Tabla14[COD4],"")</f>
        <v>302</v>
      </c>
      <c r="AG53" s="33" t="s">
        <v>388</v>
      </c>
      <c r="AH53" s="73">
        <v>7500093</v>
      </c>
      <c r="AI53" s="22" t="s">
        <v>281</v>
      </c>
      <c r="AJ53" s="22" t="s">
        <v>32</v>
      </c>
      <c r="AK53" s="33" t="s">
        <v>228</v>
      </c>
      <c r="AL53" s="34">
        <v>3</v>
      </c>
      <c r="AM53" s="35">
        <v>45261</v>
      </c>
      <c r="AN53" s="33" t="s">
        <v>85</v>
      </c>
      <c r="AO53" s="35" t="s">
        <v>93</v>
      </c>
      <c r="AP53" s="35" t="s">
        <v>229</v>
      </c>
      <c r="AQ53" s="33"/>
      <c r="AR53" s="33"/>
      <c r="AS53" s="43" t="s">
        <v>230</v>
      </c>
      <c r="AT53" s="33" t="s">
        <v>107</v>
      </c>
      <c r="AU53" s="33">
        <v>0</v>
      </c>
      <c r="AV53" s="33" t="s">
        <v>107</v>
      </c>
      <c r="AW53" s="79">
        <v>1000</v>
      </c>
    </row>
    <row r="54" spans="1:49" x14ac:dyDescent="0.25">
      <c r="A54" s="77"/>
      <c r="B54" s="22" t="s">
        <v>425</v>
      </c>
      <c r="C54" s="22" t="s">
        <v>23</v>
      </c>
      <c r="D54" s="49">
        <v>2023</v>
      </c>
      <c r="E54" s="23">
        <v>45261</v>
      </c>
      <c r="F54" s="24" t="s">
        <v>71</v>
      </c>
      <c r="G54" s="25">
        <v>45533</v>
      </c>
      <c r="H54" s="26">
        <v>3</v>
      </c>
      <c r="I54" s="23" t="s">
        <v>34</v>
      </c>
      <c r="J54" s="27" t="s">
        <v>34</v>
      </c>
      <c r="K54" s="27" t="s">
        <v>65</v>
      </c>
      <c r="L54" s="27" t="s">
        <v>179</v>
      </c>
      <c r="M54" s="49">
        <f>+_xlfn.XLOOKUP(L54,Tabla9[Autonomia],Tabla9[Rango],"")</f>
        <v>2</v>
      </c>
      <c r="N54" s="22"/>
      <c r="O54" s="22"/>
      <c r="P54" s="49" t="str">
        <f>+_xlfn.XLOOKUP(O54,Tabla9[Autonomia],Tabla9[Rango],"")</f>
        <v/>
      </c>
      <c r="Q54" s="22" t="s">
        <v>26</v>
      </c>
      <c r="R54" s="28">
        <v>2103342</v>
      </c>
      <c r="S54" s="27" t="s">
        <v>227</v>
      </c>
      <c r="T54" s="70" t="s">
        <v>31</v>
      </c>
      <c r="U54" s="27" t="s">
        <v>31</v>
      </c>
      <c r="V54" s="29" t="s">
        <v>113</v>
      </c>
      <c r="W54" s="22" t="s">
        <v>149</v>
      </c>
      <c r="X54" s="72" t="s">
        <v>31</v>
      </c>
      <c r="Y54" s="46" t="s">
        <v>31</v>
      </c>
      <c r="Z54" s="22" t="s">
        <v>35</v>
      </c>
      <c r="AA54" s="22" t="s">
        <v>28</v>
      </c>
      <c r="AB54" s="32">
        <v>1.4999999999999999E-2</v>
      </c>
      <c r="AC54" s="32" t="s">
        <v>212</v>
      </c>
      <c r="AD54" s="20">
        <f>+_xlfn.XLOOKUP(AE54,Tabla15[VARIEDAD],Tabla15[COD5],"")</f>
        <v>571</v>
      </c>
      <c r="AE54" s="22" t="s">
        <v>117</v>
      </c>
      <c r="AF54" s="73">
        <f>_xlfn.XLOOKUP(AG54,Tabla14[FAMILIA],Tabla14[COD4],"")</f>
        <v>302</v>
      </c>
      <c r="AG54" s="33" t="s">
        <v>388</v>
      </c>
      <c r="AH54" s="73">
        <v>7530496</v>
      </c>
      <c r="AI54" s="22" t="s">
        <v>220</v>
      </c>
      <c r="AJ54" s="22" t="s">
        <v>32</v>
      </c>
      <c r="AK54" s="33" t="s">
        <v>228</v>
      </c>
      <c r="AL54" s="34">
        <v>3</v>
      </c>
      <c r="AM54" s="35">
        <v>45261</v>
      </c>
      <c r="AN54" s="33" t="s">
        <v>85</v>
      </c>
      <c r="AO54" s="35" t="s">
        <v>93</v>
      </c>
      <c r="AP54" s="35" t="s">
        <v>229</v>
      </c>
      <c r="AQ54" s="33"/>
      <c r="AR54" s="33"/>
      <c r="AS54" s="43" t="s">
        <v>230</v>
      </c>
      <c r="AT54" s="33" t="s">
        <v>107</v>
      </c>
      <c r="AU54" s="33">
        <v>0</v>
      </c>
      <c r="AV54" s="33" t="s">
        <v>107</v>
      </c>
      <c r="AW54" s="79">
        <v>1000</v>
      </c>
    </row>
    <row r="55" spans="1:49" x14ac:dyDescent="0.25">
      <c r="A55" s="77"/>
      <c r="B55" s="22" t="s">
        <v>425</v>
      </c>
      <c r="C55" s="22" t="s">
        <v>23</v>
      </c>
      <c r="D55" s="49">
        <v>2023</v>
      </c>
      <c r="E55" s="23">
        <v>45261</v>
      </c>
      <c r="F55" s="24" t="s">
        <v>71</v>
      </c>
      <c r="G55" s="25">
        <v>45533</v>
      </c>
      <c r="H55" s="26">
        <v>3</v>
      </c>
      <c r="I55" s="23" t="s">
        <v>34</v>
      </c>
      <c r="J55" s="27" t="s">
        <v>34</v>
      </c>
      <c r="K55" s="27" t="s">
        <v>65</v>
      </c>
      <c r="L55" s="27" t="s">
        <v>179</v>
      </c>
      <c r="M55" s="49">
        <f>+_xlfn.XLOOKUP(L55,Tabla9[Autonomia],Tabla9[Rango],"")</f>
        <v>2</v>
      </c>
      <c r="N55" s="22"/>
      <c r="O55" s="22"/>
      <c r="P55" s="49" t="str">
        <f>+_xlfn.XLOOKUP(O55,Tabla9[Autonomia],Tabla9[Rango],"")</f>
        <v/>
      </c>
      <c r="Q55" s="22" t="s">
        <v>26</v>
      </c>
      <c r="R55" s="28">
        <v>2103342</v>
      </c>
      <c r="S55" s="27" t="s">
        <v>227</v>
      </c>
      <c r="T55" s="70" t="s">
        <v>31</v>
      </c>
      <c r="U55" s="27" t="s">
        <v>31</v>
      </c>
      <c r="V55" s="29" t="s">
        <v>113</v>
      </c>
      <c r="W55" s="22" t="s">
        <v>149</v>
      </c>
      <c r="X55" s="72" t="s">
        <v>31</v>
      </c>
      <c r="Y55" s="46" t="s">
        <v>31</v>
      </c>
      <c r="Z55" s="22" t="s">
        <v>35</v>
      </c>
      <c r="AA55" s="22" t="s">
        <v>28</v>
      </c>
      <c r="AB55" s="32">
        <v>1.4999999999999999E-2</v>
      </c>
      <c r="AC55" s="32" t="s">
        <v>212</v>
      </c>
      <c r="AD55" s="20">
        <f>+_xlfn.XLOOKUP(AE55,Tabla15[VARIEDAD],Tabla15[COD5],"")</f>
        <v>570</v>
      </c>
      <c r="AE55" s="22" t="s">
        <v>36</v>
      </c>
      <c r="AF55" s="73">
        <f>_xlfn.XLOOKUP(AG55,Tabla14[FAMILIA],Tabla14[COD4],"")</f>
        <v>304</v>
      </c>
      <c r="AG55" s="22" t="s">
        <v>133</v>
      </c>
      <c r="AH55" s="73">
        <v>7530418</v>
      </c>
      <c r="AI55" s="22" t="s">
        <v>203</v>
      </c>
      <c r="AJ55" s="22" t="s">
        <v>32</v>
      </c>
      <c r="AK55" s="33" t="s">
        <v>228</v>
      </c>
      <c r="AL55" s="34">
        <v>3</v>
      </c>
      <c r="AM55" s="35">
        <v>45261</v>
      </c>
      <c r="AN55" s="33" t="s">
        <v>85</v>
      </c>
      <c r="AO55" s="35" t="s">
        <v>93</v>
      </c>
      <c r="AP55" s="35" t="s">
        <v>229</v>
      </c>
      <c r="AQ55" s="33"/>
      <c r="AR55" s="33"/>
      <c r="AS55" s="43" t="s">
        <v>230</v>
      </c>
      <c r="AT55" s="33" t="s">
        <v>107</v>
      </c>
      <c r="AU55" s="33">
        <v>0</v>
      </c>
      <c r="AV55" s="33" t="s">
        <v>107</v>
      </c>
      <c r="AW55" s="79">
        <v>1000</v>
      </c>
    </row>
    <row r="56" spans="1:49" x14ac:dyDescent="0.25">
      <c r="A56" s="77"/>
      <c r="B56" s="22" t="s">
        <v>425</v>
      </c>
      <c r="C56" s="22" t="s">
        <v>23</v>
      </c>
      <c r="D56" s="49">
        <v>2023</v>
      </c>
      <c r="E56" s="23">
        <v>45261</v>
      </c>
      <c r="F56" s="24" t="s">
        <v>71</v>
      </c>
      <c r="G56" s="25">
        <v>45533</v>
      </c>
      <c r="H56" s="26">
        <v>3</v>
      </c>
      <c r="I56" s="23" t="s">
        <v>34</v>
      </c>
      <c r="J56" s="27" t="s">
        <v>34</v>
      </c>
      <c r="K56" s="27" t="s">
        <v>65</v>
      </c>
      <c r="L56" s="27" t="s">
        <v>179</v>
      </c>
      <c r="M56" s="49">
        <f>+_xlfn.XLOOKUP(L56,Tabla9[Autonomia],Tabla9[Rango],"")</f>
        <v>2</v>
      </c>
      <c r="N56" s="22"/>
      <c r="O56" s="22"/>
      <c r="P56" s="49" t="str">
        <f>+_xlfn.XLOOKUP(O56,Tabla9[Autonomia],Tabla9[Rango],"")</f>
        <v/>
      </c>
      <c r="Q56" s="22" t="s">
        <v>26</v>
      </c>
      <c r="R56" s="28">
        <v>2103342</v>
      </c>
      <c r="S56" s="27" t="s">
        <v>227</v>
      </c>
      <c r="T56" s="70" t="s">
        <v>31</v>
      </c>
      <c r="U56" s="27" t="s">
        <v>31</v>
      </c>
      <c r="V56" s="29" t="s">
        <v>113</v>
      </c>
      <c r="W56" s="22" t="s">
        <v>149</v>
      </c>
      <c r="X56" s="72" t="s">
        <v>31</v>
      </c>
      <c r="Y56" s="46" t="s">
        <v>31</v>
      </c>
      <c r="Z56" s="22" t="s">
        <v>35</v>
      </c>
      <c r="AA56" s="22" t="s">
        <v>28</v>
      </c>
      <c r="AB56" s="32">
        <v>1.4999999999999999E-2</v>
      </c>
      <c r="AC56" s="32" t="s">
        <v>212</v>
      </c>
      <c r="AD56" s="20">
        <f>+_xlfn.XLOOKUP(AE56,Tabla15[VARIEDAD],Tabla15[COD5],"")</f>
        <v>570</v>
      </c>
      <c r="AE56" s="22" t="s">
        <v>36</v>
      </c>
      <c r="AF56" s="73">
        <f>_xlfn.XLOOKUP(AG56,Tabla14[FAMILIA],Tabla14[COD4],"")</f>
        <v>304</v>
      </c>
      <c r="AG56" s="22" t="s">
        <v>133</v>
      </c>
      <c r="AH56" s="73">
        <v>7530748</v>
      </c>
      <c r="AI56" s="22" t="s">
        <v>197</v>
      </c>
      <c r="AJ56" s="22" t="s">
        <v>32</v>
      </c>
      <c r="AK56" s="33" t="s">
        <v>228</v>
      </c>
      <c r="AL56" s="34">
        <v>3</v>
      </c>
      <c r="AM56" s="35">
        <v>45261</v>
      </c>
      <c r="AN56" s="33" t="s">
        <v>85</v>
      </c>
      <c r="AO56" s="35" t="s">
        <v>93</v>
      </c>
      <c r="AP56" s="35" t="s">
        <v>229</v>
      </c>
      <c r="AQ56" s="33"/>
      <c r="AR56" s="33"/>
      <c r="AS56" s="43" t="s">
        <v>230</v>
      </c>
      <c r="AT56" s="33" t="s">
        <v>107</v>
      </c>
      <c r="AU56" s="33">
        <v>0</v>
      </c>
      <c r="AV56" s="33" t="s">
        <v>107</v>
      </c>
      <c r="AW56" s="79">
        <v>1000</v>
      </c>
    </row>
    <row r="57" spans="1:49" x14ac:dyDescent="0.25">
      <c r="A57" s="77"/>
      <c r="B57" s="22" t="s">
        <v>424</v>
      </c>
      <c r="C57" s="22" t="s">
        <v>23</v>
      </c>
      <c r="D57" s="49">
        <v>2023</v>
      </c>
      <c r="E57" s="23">
        <v>45202</v>
      </c>
      <c r="F57" s="25">
        <v>45444</v>
      </c>
      <c r="G57" s="25">
        <v>45408</v>
      </c>
      <c r="H57" s="26">
        <v>2</v>
      </c>
      <c r="I57" s="23" t="s">
        <v>34</v>
      </c>
      <c r="J57" s="27" t="s">
        <v>25</v>
      </c>
      <c r="K57" s="27" t="s">
        <v>65</v>
      </c>
      <c r="L57" s="27" t="s">
        <v>179</v>
      </c>
      <c r="M57" s="49">
        <f>+_xlfn.XLOOKUP(L57,Tabla9[Autonomia],Tabla9[Rango],"")</f>
        <v>2</v>
      </c>
      <c r="N57" s="22" t="s">
        <v>41</v>
      </c>
      <c r="O57" s="22" t="s">
        <v>179</v>
      </c>
      <c r="P57" s="49">
        <f>+_xlfn.XLOOKUP(O57,Tabla9[Autonomia],Tabla9[Rango],"")</f>
        <v>2</v>
      </c>
      <c r="Q57" s="22" t="s">
        <v>69</v>
      </c>
      <c r="R57" s="28">
        <v>2103265</v>
      </c>
      <c r="S57" s="27" t="s">
        <v>232</v>
      </c>
      <c r="T57" s="70" t="s">
        <v>31</v>
      </c>
      <c r="U57" s="27" t="s">
        <v>31</v>
      </c>
      <c r="V57" s="29" t="s">
        <v>113</v>
      </c>
      <c r="W57" s="22" t="s">
        <v>149</v>
      </c>
      <c r="X57" s="72" t="s">
        <v>31</v>
      </c>
      <c r="Y57" s="46" t="s">
        <v>31</v>
      </c>
      <c r="Z57" s="22" t="s">
        <v>35</v>
      </c>
      <c r="AA57" s="22" t="s">
        <v>28</v>
      </c>
      <c r="AB57" s="32">
        <v>7.0000000000000007E-2</v>
      </c>
      <c r="AC57" s="32" t="s">
        <v>212</v>
      </c>
      <c r="AD57" s="20">
        <f>+_xlfn.XLOOKUP(AE57,Tabla15[VARIEDAD],Tabla15[COD5],"")</f>
        <v>571</v>
      </c>
      <c r="AE57" s="22" t="s">
        <v>117</v>
      </c>
      <c r="AF57" s="73">
        <f>_xlfn.XLOOKUP(AG57,Tabla14[FAMILIA],Tabla14[COD4],"")</f>
        <v>301</v>
      </c>
      <c r="AG57" s="22" t="s">
        <v>131</v>
      </c>
      <c r="AH57" s="73">
        <v>7530498</v>
      </c>
      <c r="AI57" s="22" t="s">
        <v>282</v>
      </c>
      <c r="AJ57" s="22" t="s">
        <v>32</v>
      </c>
      <c r="AK57" s="33" t="s">
        <v>37</v>
      </c>
      <c r="AL57" s="34">
        <v>1</v>
      </c>
      <c r="AM57" s="35">
        <v>45408</v>
      </c>
      <c r="AN57" s="33" t="s">
        <v>85</v>
      </c>
      <c r="AO57" s="35" t="s">
        <v>53</v>
      </c>
      <c r="AP57" s="35" t="s">
        <v>234</v>
      </c>
      <c r="AQ57" s="33"/>
      <c r="AR57" s="33"/>
      <c r="AS57" s="33" t="s">
        <v>233</v>
      </c>
      <c r="AT57" s="33" t="s">
        <v>107</v>
      </c>
      <c r="AU57" s="33"/>
      <c r="AV57" s="33" t="s">
        <v>107</v>
      </c>
      <c r="AW57" s="79">
        <v>500</v>
      </c>
    </row>
    <row r="58" spans="1:49" x14ac:dyDescent="0.25">
      <c r="A58" s="77"/>
      <c r="B58" s="22" t="s">
        <v>424</v>
      </c>
      <c r="C58" s="22" t="s">
        <v>23</v>
      </c>
      <c r="D58" s="49">
        <v>2023</v>
      </c>
      <c r="E58" s="23">
        <v>45202</v>
      </c>
      <c r="F58" s="25">
        <v>45444</v>
      </c>
      <c r="G58" s="25">
        <v>45408</v>
      </c>
      <c r="H58" s="26">
        <v>2</v>
      </c>
      <c r="I58" s="23" t="s">
        <v>34</v>
      </c>
      <c r="J58" s="27" t="s">
        <v>25</v>
      </c>
      <c r="K58" s="27" t="s">
        <v>65</v>
      </c>
      <c r="L58" s="27" t="s">
        <v>179</v>
      </c>
      <c r="M58" s="49">
        <f>+_xlfn.XLOOKUP(L58,Tabla9[Autonomia],Tabla9[Rango],"")</f>
        <v>2</v>
      </c>
      <c r="N58" s="22" t="s">
        <v>41</v>
      </c>
      <c r="O58" s="22" t="s">
        <v>179</v>
      </c>
      <c r="P58" s="49">
        <f>+_xlfn.XLOOKUP(O58,Tabla9[Autonomia],Tabla9[Rango],"")</f>
        <v>2</v>
      </c>
      <c r="Q58" s="22" t="s">
        <v>69</v>
      </c>
      <c r="R58" s="28">
        <v>2103265</v>
      </c>
      <c r="S58" s="27" t="s">
        <v>232</v>
      </c>
      <c r="T58" s="70" t="s">
        <v>31</v>
      </c>
      <c r="U58" s="27" t="s">
        <v>31</v>
      </c>
      <c r="V58" s="29" t="s">
        <v>113</v>
      </c>
      <c r="W58" s="22" t="s">
        <v>149</v>
      </c>
      <c r="X58" s="72" t="s">
        <v>31</v>
      </c>
      <c r="Y58" s="46" t="s">
        <v>31</v>
      </c>
      <c r="Z58" s="22" t="s">
        <v>35</v>
      </c>
      <c r="AA58" s="22" t="s">
        <v>28</v>
      </c>
      <c r="AB58" s="32">
        <v>7.0000000000000007E-2</v>
      </c>
      <c r="AC58" s="32" t="s">
        <v>212</v>
      </c>
      <c r="AD58" s="20">
        <f>+_xlfn.XLOOKUP(AE58,Tabla15[VARIEDAD],Tabla15[COD5],"")</f>
        <v>571</v>
      </c>
      <c r="AE58" s="22" t="s">
        <v>117</v>
      </c>
      <c r="AF58" s="73">
        <f>_xlfn.XLOOKUP(AG58,Tabla14[FAMILIA],Tabla14[COD4],"")</f>
        <v>301</v>
      </c>
      <c r="AG58" s="22" t="s">
        <v>131</v>
      </c>
      <c r="AH58" s="73">
        <v>7530497</v>
      </c>
      <c r="AI58" s="22" t="s">
        <v>200</v>
      </c>
      <c r="AJ58" s="22" t="s">
        <v>32</v>
      </c>
      <c r="AK58" s="33" t="s">
        <v>37</v>
      </c>
      <c r="AL58" s="34">
        <v>1</v>
      </c>
      <c r="AM58" s="35">
        <v>45408</v>
      </c>
      <c r="AN58" s="33" t="s">
        <v>85</v>
      </c>
      <c r="AO58" s="35" t="s">
        <v>53</v>
      </c>
      <c r="AP58" s="35" t="s">
        <v>234</v>
      </c>
      <c r="AQ58" s="33"/>
      <c r="AR58" s="33"/>
      <c r="AS58" s="33" t="s">
        <v>233</v>
      </c>
      <c r="AT58" s="33" t="s">
        <v>107</v>
      </c>
      <c r="AU58" s="33"/>
      <c r="AV58" s="33" t="s">
        <v>107</v>
      </c>
      <c r="AW58" s="79">
        <v>500</v>
      </c>
    </row>
    <row r="59" spans="1:49" x14ac:dyDescent="0.25">
      <c r="A59" s="77"/>
      <c r="B59" s="22" t="s">
        <v>424</v>
      </c>
      <c r="C59" s="22" t="s">
        <v>23</v>
      </c>
      <c r="D59" s="49">
        <v>2023</v>
      </c>
      <c r="E59" s="23">
        <v>45202</v>
      </c>
      <c r="F59" s="25">
        <v>45444</v>
      </c>
      <c r="G59" s="25">
        <v>45408</v>
      </c>
      <c r="H59" s="26">
        <v>2</v>
      </c>
      <c r="I59" s="23" t="s">
        <v>34</v>
      </c>
      <c r="J59" s="27" t="s">
        <v>25</v>
      </c>
      <c r="K59" s="27" t="s">
        <v>65</v>
      </c>
      <c r="L59" s="27" t="s">
        <v>179</v>
      </c>
      <c r="M59" s="49">
        <f>+_xlfn.XLOOKUP(L59,Tabla9[Autonomia],Tabla9[Rango],"")</f>
        <v>2</v>
      </c>
      <c r="N59" s="22" t="s">
        <v>41</v>
      </c>
      <c r="O59" s="22" t="s">
        <v>179</v>
      </c>
      <c r="P59" s="49">
        <f>+_xlfn.XLOOKUP(O59,Tabla9[Autonomia],Tabla9[Rango],"")</f>
        <v>2</v>
      </c>
      <c r="Q59" s="22" t="s">
        <v>69</v>
      </c>
      <c r="R59" s="28">
        <v>2103265</v>
      </c>
      <c r="S59" s="27" t="s">
        <v>232</v>
      </c>
      <c r="T59" s="70" t="s">
        <v>31</v>
      </c>
      <c r="U59" s="27" t="s">
        <v>31</v>
      </c>
      <c r="V59" s="29" t="s">
        <v>113</v>
      </c>
      <c r="W59" s="22" t="s">
        <v>149</v>
      </c>
      <c r="X59" s="72" t="s">
        <v>31</v>
      </c>
      <c r="Y59" s="46" t="s">
        <v>31</v>
      </c>
      <c r="Z59" s="22" t="s">
        <v>35</v>
      </c>
      <c r="AA59" s="22" t="s">
        <v>28</v>
      </c>
      <c r="AB59" s="32">
        <v>7.4999999999999997E-2</v>
      </c>
      <c r="AC59" s="32" t="s">
        <v>212</v>
      </c>
      <c r="AD59" s="20">
        <f>+_xlfn.XLOOKUP(AE59,Tabla15[VARIEDAD],Tabla15[COD5],"")</f>
        <v>571</v>
      </c>
      <c r="AE59" s="22" t="s">
        <v>117</v>
      </c>
      <c r="AF59" s="73">
        <f>_xlfn.XLOOKUP(AG59,Tabla14[FAMILIA],Tabla14[COD4],"")</f>
        <v>301</v>
      </c>
      <c r="AG59" s="22" t="s">
        <v>131</v>
      </c>
      <c r="AH59" s="73">
        <v>7530214</v>
      </c>
      <c r="AI59" s="22" t="s">
        <v>199</v>
      </c>
      <c r="AJ59" s="22" t="s">
        <v>32</v>
      </c>
      <c r="AK59" s="33" t="s">
        <v>37</v>
      </c>
      <c r="AL59" s="34">
        <v>1</v>
      </c>
      <c r="AM59" s="35">
        <v>45408</v>
      </c>
      <c r="AN59" s="33" t="s">
        <v>85</v>
      </c>
      <c r="AO59" s="35" t="s">
        <v>53</v>
      </c>
      <c r="AP59" s="35" t="s">
        <v>234</v>
      </c>
      <c r="AQ59" s="33"/>
      <c r="AR59" s="33"/>
      <c r="AS59" s="33" t="s">
        <v>233</v>
      </c>
      <c r="AT59" s="33" t="s">
        <v>107</v>
      </c>
      <c r="AU59" s="33"/>
      <c r="AV59" s="33" t="s">
        <v>107</v>
      </c>
      <c r="AW59" s="79">
        <v>500</v>
      </c>
    </row>
    <row r="60" spans="1:49" x14ac:dyDescent="0.25">
      <c r="A60" s="77"/>
      <c r="B60" s="22" t="s">
        <v>424</v>
      </c>
      <c r="C60" s="22" t="s">
        <v>23</v>
      </c>
      <c r="D60" s="49">
        <v>2023</v>
      </c>
      <c r="E60" s="23">
        <v>45202</v>
      </c>
      <c r="F60" s="25">
        <v>45444</v>
      </c>
      <c r="G60" s="25">
        <v>45408</v>
      </c>
      <c r="H60" s="26">
        <v>2</v>
      </c>
      <c r="I60" s="23" t="s">
        <v>34</v>
      </c>
      <c r="J60" s="27" t="s">
        <v>25</v>
      </c>
      <c r="K60" s="27" t="s">
        <v>65</v>
      </c>
      <c r="L60" s="27" t="s">
        <v>179</v>
      </c>
      <c r="M60" s="49">
        <f>+_xlfn.XLOOKUP(L60,Tabla9[Autonomia],Tabla9[Rango],"")</f>
        <v>2</v>
      </c>
      <c r="N60" s="22" t="s">
        <v>41</v>
      </c>
      <c r="O60" s="22" t="s">
        <v>179</v>
      </c>
      <c r="P60" s="49">
        <f>+_xlfn.XLOOKUP(O60,Tabla9[Autonomia],Tabla9[Rango],"")</f>
        <v>2</v>
      </c>
      <c r="Q60" s="22" t="s">
        <v>69</v>
      </c>
      <c r="R60" s="28">
        <v>2103265</v>
      </c>
      <c r="S60" s="27" t="s">
        <v>232</v>
      </c>
      <c r="T60" s="70" t="s">
        <v>31</v>
      </c>
      <c r="U60" s="27" t="s">
        <v>31</v>
      </c>
      <c r="V60" s="29" t="s">
        <v>113</v>
      </c>
      <c r="W60" s="22" t="s">
        <v>149</v>
      </c>
      <c r="X60" s="72" t="s">
        <v>31</v>
      </c>
      <c r="Y60" s="46" t="s">
        <v>31</v>
      </c>
      <c r="Z60" s="22" t="s">
        <v>35</v>
      </c>
      <c r="AA60" s="22" t="s">
        <v>28</v>
      </c>
      <c r="AB60" s="32">
        <v>7.4999999999999997E-2</v>
      </c>
      <c r="AC60" s="32" t="s">
        <v>212</v>
      </c>
      <c r="AD60" s="20">
        <f>+_xlfn.XLOOKUP(AE60,Tabla15[VARIEDAD],Tabla15[COD5],"")</f>
        <v>571</v>
      </c>
      <c r="AE60" s="22" t="s">
        <v>117</v>
      </c>
      <c r="AF60" s="73">
        <f>_xlfn.XLOOKUP(AG60,Tabla14[FAMILIA],Tabla14[COD4],"")</f>
        <v>301</v>
      </c>
      <c r="AG60" s="22" t="s">
        <v>131</v>
      </c>
      <c r="AH60" s="73">
        <v>7530524</v>
      </c>
      <c r="AI60" s="22" t="s">
        <v>283</v>
      </c>
      <c r="AJ60" s="22" t="s">
        <v>32</v>
      </c>
      <c r="AK60" s="33" t="s">
        <v>37</v>
      </c>
      <c r="AL60" s="34">
        <v>1</v>
      </c>
      <c r="AM60" s="35">
        <v>45408</v>
      </c>
      <c r="AN60" s="33" t="s">
        <v>85</v>
      </c>
      <c r="AO60" s="35" t="s">
        <v>53</v>
      </c>
      <c r="AP60" s="35" t="s">
        <v>234</v>
      </c>
      <c r="AQ60" s="33"/>
      <c r="AR60" s="33"/>
      <c r="AS60" s="33" t="s">
        <v>233</v>
      </c>
      <c r="AT60" s="33" t="s">
        <v>107</v>
      </c>
      <c r="AU60" s="33"/>
      <c r="AV60" s="33" t="s">
        <v>107</v>
      </c>
      <c r="AW60" s="79">
        <v>500</v>
      </c>
    </row>
    <row r="61" spans="1:49" x14ac:dyDescent="0.25">
      <c r="A61" s="77"/>
      <c r="B61" s="22" t="s">
        <v>424</v>
      </c>
      <c r="C61" s="22" t="s">
        <v>23</v>
      </c>
      <c r="D61" s="49">
        <v>2023</v>
      </c>
      <c r="E61" s="23">
        <v>45202</v>
      </c>
      <c r="F61" s="25">
        <v>45444</v>
      </c>
      <c r="G61" s="25">
        <v>45408</v>
      </c>
      <c r="H61" s="26">
        <v>2</v>
      </c>
      <c r="I61" s="23" t="s">
        <v>34</v>
      </c>
      <c r="J61" s="27" t="s">
        <v>25</v>
      </c>
      <c r="K61" s="27" t="s">
        <v>65</v>
      </c>
      <c r="L61" s="27" t="s">
        <v>179</v>
      </c>
      <c r="M61" s="49">
        <f>+_xlfn.XLOOKUP(L61,Tabla9[Autonomia],Tabla9[Rango],"")</f>
        <v>2</v>
      </c>
      <c r="N61" s="22" t="s">
        <v>41</v>
      </c>
      <c r="O61" s="22" t="s">
        <v>179</v>
      </c>
      <c r="P61" s="49">
        <f>+_xlfn.XLOOKUP(O61,Tabla9[Autonomia],Tabla9[Rango],"")</f>
        <v>2</v>
      </c>
      <c r="Q61" s="22" t="s">
        <v>69</v>
      </c>
      <c r="R61" s="28">
        <v>2103265</v>
      </c>
      <c r="S61" s="27" t="s">
        <v>232</v>
      </c>
      <c r="T61" s="70" t="s">
        <v>31</v>
      </c>
      <c r="U61" s="27" t="s">
        <v>31</v>
      </c>
      <c r="V61" s="29" t="s">
        <v>113</v>
      </c>
      <c r="W61" s="22" t="s">
        <v>149</v>
      </c>
      <c r="X61" s="72" t="s">
        <v>31</v>
      </c>
      <c r="Y61" s="46" t="s">
        <v>31</v>
      </c>
      <c r="Z61" s="22" t="s">
        <v>35</v>
      </c>
      <c r="AA61" s="22" t="s">
        <v>28</v>
      </c>
      <c r="AB61" s="32">
        <v>7.0000000000000007E-2</v>
      </c>
      <c r="AC61" s="32" t="s">
        <v>212</v>
      </c>
      <c r="AD61" s="20">
        <f>+_xlfn.XLOOKUP(AE61,Tabla15[VARIEDAD],Tabla15[COD5],"")</f>
        <v>570</v>
      </c>
      <c r="AE61" s="22" t="s">
        <v>36</v>
      </c>
      <c r="AF61" s="73">
        <f>_xlfn.XLOOKUP(AG61,Tabla14[FAMILIA],Tabla14[COD4],"")</f>
        <v>300</v>
      </c>
      <c r="AG61" s="22" t="s">
        <v>130</v>
      </c>
      <c r="AH61" s="73">
        <v>7530414</v>
      </c>
      <c r="AI61" s="22" t="s">
        <v>198</v>
      </c>
      <c r="AJ61" s="22" t="s">
        <v>32</v>
      </c>
      <c r="AK61" s="33" t="s">
        <v>37</v>
      </c>
      <c r="AL61" s="34">
        <v>1</v>
      </c>
      <c r="AM61" s="35">
        <v>45408</v>
      </c>
      <c r="AN61" s="33" t="s">
        <v>85</v>
      </c>
      <c r="AO61" s="35" t="s">
        <v>53</v>
      </c>
      <c r="AP61" s="35" t="s">
        <v>234</v>
      </c>
      <c r="AQ61" s="33"/>
      <c r="AR61" s="33"/>
      <c r="AS61" s="33" t="s">
        <v>233</v>
      </c>
      <c r="AT61" s="33" t="s">
        <v>107</v>
      </c>
      <c r="AU61" s="33"/>
      <c r="AV61" s="33" t="s">
        <v>107</v>
      </c>
      <c r="AW61" s="79">
        <v>500</v>
      </c>
    </row>
    <row r="62" spans="1:49" x14ac:dyDescent="0.25">
      <c r="A62" s="77"/>
      <c r="B62" s="22" t="s">
        <v>424</v>
      </c>
      <c r="C62" s="22" t="s">
        <v>23</v>
      </c>
      <c r="D62" s="49">
        <v>2023</v>
      </c>
      <c r="E62" s="23">
        <v>45202</v>
      </c>
      <c r="F62" s="25">
        <v>45444</v>
      </c>
      <c r="G62" s="25">
        <v>45408</v>
      </c>
      <c r="H62" s="26">
        <v>2</v>
      </c>
      <c r="I62" s="23" t="s">
        <v>34</v>
      </c>
      <c r="J62" s="27" t="s">
        <v>25</v>
      </c>
      <c r="K62" s="27" t="s">
        <v>65</v>
      </c>
      <c r="L62" s="27" t="s">
        <v>179</v>
      </c>
      <c r="M62" s="49">
        <f>+_xlfn.XLOOKUP(L62,Tabla9[Autonomia],Tabla9[Rango],"")</f>
        <v>2</v>
      </c>
      <c r="N62" s="22" t="s">
        <v>41</v>
      </c>
      <c r="O62" s="22" t="s">
        <v>179</v>
      </c>
      <c r="P62" s="49">
        <f>+_xlfn.XLOOKUP(O62,Tabla9[Autonomia],Tabla9[Rango],"")</f>
        <v>2</v>
      </c>
      <c r="Q62" s="22" t="s">
        <v>69</v>
      </c>
      <c r="R62" s="28">
        <v>2103265</v>
      </c>
      <c r="S62" s="27" t="s">
        <v>232</v>
      </c>
      <c r="T62" s="70" t="s">
        <v>31</v>
      </c>
      <c r="U62" s="27" t="s">
        <v>31</v>
      </c>
      <c r="V62" s="29" t="s">
        <v>113</v>
      </c>
      <c r="W62" s="22" t="s">
        <v>149</v>
      </c>
      <c r="X62" s="72" t="s">
        <v>31</v>
      </c>
      <c r="Y62" s="46" t="s">
        <v>31</v>
      </c>
      <c r="Z62" s="22" t="s">
        <v>35</v>
      </c>
      <c r="AA62" s="22" t="s">
        <v>28</v>
      </c>
      <c r="AB62" s="32">
        <v>7.0000000000000007E-2</v>
      </c>
      <c r="AC62" s="32" t="s">
        <v>212</v>
      </c>
      <c r="AD62" s="20">
        <f>+_xlfn.XLOOKUP(AE62,Tabla15[VARIEDAD],Tabla15[COD5],"")</f>
        <v>570</v>
      </c>
      <c r="AE62" s="22" t="s">
        <v>36</v>
      </c>
      <c r="AF62" s="73">
        <f>_xlfn.XLOOKUP(AG62,Tabla14[FAMILIA],Tabla14[COD4],"")</f>
        <v>300</v>
      </c>
      <c r="AG62" s="22" t="s">
        <v>130</v>
      </c>
      <c r="AH62" s="73">
        <v>7530745</v>
      </c>
      <c r="AI62" s="22" t="s">
        <v>284</v>
      </c>
      <c r="AJ62" s="22" t="s">
        <v>32</v>
      </c>
      <c r="AK62" s="33" t="s">
        <v>37</v>
      </c>
      <c r="AL62" s="34">
        <v>1</v>
      </c>
      <c r="AM62" s="35">
        <v>45408</v>
      </c>
      <c r="AN62" s="33" t="s">
        <v>85</v>
      </c>
      <c r="AO62" s="35" t="s">
        <v>53</v>
      </c>
      <c r="AP62" s="35" t="s">
        <v>234</v>
      </c>
      <c r="AQ62" s="33"/>
      <c r="AR62" s="33"/>
      <c r="AS62" s="33" t="s">
        <v>233</v>
      </c>
      <c r="AT62" s="33" t="s">
        <v>107</v>
      </c>
      <c r="AU62" s="33"/>
      <c r="AV62" s="33" t="s">
        <v>107</v>
      </c>
      <c r="AW62" s="79">
        <v>500</v>
      </c>
    </row>
    <row r="63" spans="1:49" x14ac:dyDescent="0.25">
      <c r="A63" s="77"/>
      <c r="B63" s="22" t="s">
        <v>424</v>
      </c>
      <c r="C63" s="22" t="s">
        <v>23</v>
      </c>
      <c r="D63" s="49">
        <v>2023</v>
      </c>
      <c r="E63" s="23">
        <v>45202</v>
      </c>
      <c r="F63" s="25">
        <v>45444</v>
      </c>
      <c r="G63" s="25">
        <v>45408</v>
      </c>
      <c r="H63" s="26">
        <v>2</v>
      </c>
      <c r="I63" s="23" t="s">
        <v>34</v>
      </c>
      <c r="J63" s="27" t="s">
        <v>25</v>
      </c>
      <c r="K63" s="27" t="s">
        <v>65</v>
      </c>
      <c r="L63" s="27" t="s">
        <v>179</v>
      </c>
      <c r="M63" s="49">
        <f>+_xlfn.XLOOKUP(L63,Tabla9[Autonomia],Tabla9[Rango],"")</f>
        <v>2</v>
      </c>
      <c r="N63" s="22" t="s">
        <v>41</v>
      </c>
      <c r="O63" s="22" t="s">
        <v>179</v>
      </c>
      <c r="P63" s="49">
        <f>+_xlfn.XLOOKUP(O63,Tabla9[Autonomia],Tabla9[Rango],"")</f>
        <v>2</v>
      </c>
      <c r="Q63" s="22" t="s">
        <v>69</v>
      </c>
      <c r="R63" s="28">
        <v>2103265</v>
      </c>
      <c r="S63" s="27" t="s">
        <v>232</v>
      </c>
      <c r="T63" s="70" t="s">
        <v>31</v>
      </c>
      <c r="U63" s="27" t="s">
        <v>31</v>
      </c>
      <c r="V63" s="29" t="s">
        <v>113</v>
      </c>
      <c r="W63" s="22" t="s">
        <v>149</v>
      </c>
      <c r="X63" s="72" t="s">
        <v>31</v>
      </c>
      <c r="Y63" s="46" t="s">
        <v>31</v>
      </c>
      <c r="Z63" s="22" t="s">
        <v>35</v>
      </c>
      <c r="AA63" s="22" t="s">
        <v>28</v>
      </c>
      <c r="AB63" s="32">
        <v>7.0000000000000007E-2</v>
      </c>
      <c r="AC63" s="32" t="s">
        <v>212</v>
      </c>
      <c r="AD63" s="20">
        <f>+_xlfn.XLOOKUP(AE63,Tabla15[VARIEDAD],Tabla15[COD5],"")</f>
        <v>571</v>
      </c>
      <c r="AE63" s="22" t="s">
        <v>117</v>
      </c>
      <c r="AF63" s="73">
        <f>_xlfn.XLOOKUP(AG63,Tabla14[FAMILIA],Tabla14[COD4],"")</f>
        <v>305</v>
      </c>
      <c r="AG63" s="22" t="s">
        <v>134</v>
      </c>
      <c r="AH63" s="73">
        <v>7500099</v>
      </c>
      <c r="AI63" s="22" t="s">
        <v>285</v>
      </c>
      <c r="AJ63" s="22" t="s">
        <v>32</v>
      </c>
      <c r="AK63" s="33" t="s">
        <v>37</v>
      </c>
      <c r="AL63" s="34">
        <v>1</v>
      </c>
      <c r="AM63" s="35">
        <v>45408</v>
      </c>
      <c r="AN63" s="33" t="s">
        <v>85</v>
      </c>
      <c r="AO63" s="35" t="s">
        <v>53</v>
      </c>
      <c r="AP63" s="35" t="s">
        <v>234</v>
      </c>
      <c r="AQ63" s="33"/>
      <c r="AR63" s="33"/>
      <c r="AS63" s="33" t="s">
        <v>233</v>
      </c>
      <c r="AT63" s="33" t="s">
        <v>107</v>
      </c>
      <c r="AU63" s="33"/>
      <c r="AV63" s="33" t="s">
        <v>107</v>
      </c>
      <c r="AW63" s="79">
        <v>500</v>
      </c>
    </row>
    <row r="64" spans="1:49" x14ac:dyDescent="0.25">
      <c r="A64" s="77"/>
      <c r="B64" s="22" t="s">
        <v>424</v>
      </c>
      <c r="C64" s="22" t="s">
        <v>23</v>
      </c>
      <c r="D64" s="49">
        <v>2023</v>
      </c>
      <c r="E64" s="23">
        <v>45202</v>
      </c>
      <c r="F64" s="25">
        <v>45444</v>
      </c>
      <c r="G64" s="25">
        <v>45408</v>
      </c>
      <c r="H64" s="26">
        <v>2</v>
      </c>
      <c r="I64" s="23" t="s">
        <v>34</v>
      </c>
      <c r="J64" s="27" t="s">
        <v>25</v>
      </c>
      <c r="K64" s="27" t="s">
        <v>65</v>
      </c>
      <c r="L64" s="27" t="s">
        <v>179</v>
      </c>
      <c r="M64" s="49">
        <f>+_xlfn.XLOOKUP(L64,Tabla9[Autonomia],Tabla9[Rango],"")</f>
        <v>2</v>
      </c>
      <c r="N64" s="22" t="s">
        <v>41</v>
      </c>
      <c r="O64" s="22" t="s">
        <v>179</v>
      </c>
      <c r="P64" s="49">
        <f>+_xlfn.XLOOKUP(O64,Tabla9[Autonomia],Tabla9[Rango],"")</f>
        <v>2</v>
      </c>
      <c r="Q64" s="22" t="s">
        <v>69</v>
      </c>
      <c r="R64" s="28">
        <v>2103265</v>
      </c>
      <c r="S64" s="27" t="s">
        <v>232</v>
      </c>
      <c r="T64" s="70" t="s">
        <v>31</v>
      </c>
      <c r="U64" s="27" t="s">
        <v>31</v>
      </c>
      <c r="V64" s="29" t="s">
        <v>113</v>
      </c>
      <c r="W64" s="22" t="s">
        <v>149</v>
      </c>
      <c r="X64" s="72" t="s">
        <v>31</v>
      </c>
      <c r="Y64" s="46" t="s">
        <v>31</v>
      </c>
      <c r="Z64" s="22" t="s">
        <v>35</v>
      </c>
      <c r="AA64" s="22" t="s">
        <v>28</v>
      </c>
      <c r="AB64" s="32">
        <v>7.0000000000000007E-2</v>
      </c>
      <c r="AC64" s="32" t="s">
        <v>212</v>
      </c>
      <c r="AD64" s="20">
        <f>+_xlfn.XLOOKUP(AE64,Tabla15[VARIEDAD],Tabla15[COD5],"")</f>
        <v>571</v>
      </c>
      <c r="AE64" s="22" t="s">
        <v>117</v>
      </c>
      <c r="AF64" s="73">
        <f>_xlfn.XLOOKUP(AG64,Tabla14[FAMILIA],Tabla14[COD4],"")</f>
        <v>305</v>
      </c>
      <c r="AG64" s="22" t="s">
        <v>134</v>
      </c>
      <c r="AH64" s="73">
        <v>7500100</v>
      </c>
      <c r="AI64" s="22" t="s">
        <v>286</v>
      </c>
      <c r="AJ64" s="22" t="s">
        <v>32</v>
      </c>
      <c r="AK64" s="33" t="s">
        <v>37</v>
      </c>
      <c r="AL64" s="34">
        <v>1</v>
      </c>
      <c r="AM64" s="35">
        <v>45408</v>
      </c>
      <c r="AN64" s="33" t="s">
        <v>85</v>
      </c>
      <c r="AO64" s="35" t="s">
        <v>53</v>
      </c>
      <c r="AP64" s="35" t="s">
        <v>234</v>
      </c>
      <c r="AQ64" s="33"/>
      <c r="AR64" s="33"/>
      <c r="AS64" s="33" t="s">
        <v>233</v>
      </c>
      <c r="AT64" s="33" t="s">
        <v>107</v>
      </c>
      <c r="AU64" s="33"/>
      <c r="AV64" s="33" t="s">
        <v>107</v>
      </c>
      <c r="AW64" s="79">
        <v>500</v>
      </c>
    </row>
    <row r="65" spans="1:49" x14ac:dyDescent="0.25">
      <c r="A65" s="77"/>
      <c r="B65" s="22" t="s">
        <v>424</v>
      </c>
      <c r="C65" s="22" t="s">
        <v>231</v>
      </c>
      <c r="D65" s="49">
        <v>2024</v>
      </c>
      <c r="E65" s="23">
        <v>45383</v>
      </c>
      <c r="F65" s="25">
        <v>45473</v>
      </c>
      <c r="G65" s="25"/>
      <c r="H65" s="26"/>
      <c r="I65" s="23" t="s">
        <v>34</v>
      </c>
      <c r="J65" s="27" t="s">
        <v>25</v>
      </c>
      <c r="K65" s="27" t="s">
        <v>237</v>
      </c>
      <c r="L65" s="27" t="s">
        <v>189</v>
      </c>
      <c r="M65" s="49">
        <f>+_xlfn.XLOOKUP(L65,Tabla9[Autonomia],Tabla9[Rango],"")</f>
        <v>3</v>
      </c>
      <c r="N65" s="22"/>
      <c r="O65" s="22"/>
      <c r="P65" s="49" t="str">
        <f>+_xlfn.XLOOKUP(O65,Tabla9[Autonomia],Tabla9[Rango],"")</f>
        <v/>
      </c>
      <c r="Q65" s="22" t="s">
        <v>69</v>
      </c>
      <c r="R65" s="28">
        <v>2103265</v>
      </c>
      <c r="S65" s="27" t="s">
        <v>232</v>
      </c>
      <c r="T65" s="70" t="s">
        <v>31</v>
      </c>
      <c r="U65" s="27" t="s">
        <v>31</v>
      </c>
      <c r="V65" s="29" t="s">
        <v>113</v>
      </c>
      <c r="W65" s="22" t="s">
        <v>149</v>
      </c>
      <c r="X65" s="72" t="s">
        <v>31</v>
      </c>
      <c r="Y65" s="46" t="s">
        <v>31</v>
      </c>
      <c r="Z65" s="22" t="s">
        <v>35</v>
      </c>
      <c r="AA65" s="22" t="s">
        <v>28</v>
      </c>
      <c r="AB65" s="32">
        <v>7.0000000000000007E-2</v>
      </c>
      <c r="AC65" s="32" t="s">
        <v>212</v>
      </c>
      <c r="AD65" s="20">
        <f>+_xlfn.XLOOKUP(AE65,Tabla15[VARIEDAD],Tabla15[COD5],"")</f>
        <v>570</v>
      </c>
      <c r="AE65" s="22" t="s">
        <v>36</v>
      </c>
      <c r="AF65" s="73">
        <f>_xlfn.XLOOKUP(AG65,Tabla14[FAMILIA],Tabla14[COD4],"")</f>
        <v>301</v>
      </c>
      <c r="AG65" s="22" t="s">
        <v>131</v>
      </c>
      <c r="AH65" s="73">
        <v>7530414</v>
      </c>
      <c r="AI65" s="22" t="s">
        <v>198</v>
      </c>
      <c r="AJ65" s="22" t="s">
        <v>32</v>
      </c>
      <c r="AK65" s="33" t="s">
        <v>37</v>
      </c>
      <c r="AL65" s="34">
        <v>1</v>
      </c>
      <c r="AM65" s="35">
        <v>45324</v>
      </c>
      <c r="AN65" s="33" t="s">
        <v>47</v>
      </c>
      <c r="AO65" s="35" t="s">
        <v>61</v>
      </c>
      <c r="AP65" s="35" t="s">
        <v>236</v>
      </c>
      <c r="AQ65" s="33"/>
      <c r="AR65" s="33"/>
      <c r="AS65" s="33"/>
      <c r="AT65" s="33" t="s">
        <v>107</v>
      </c>
      <c r="AU65" s="33"/>
      <c r="AV65" s="33" t="s">
        <v>107</v>
      </c>
      <c r="AW65" s="79">
        <v>30</v>
      </c>
    </row>
    <row r="66" spans="1:49" x14ac:dyDescent="0.25">
      <c r="A66" s="77"/>
      <c r="B66" s="22" t="s">
        <v>424</v>
      </c>
      <c r="C66" s="22" t="s">
        <v>231</v>
      </c>
      <c r="D66" s="49">
        <v>2024</v>
      </c>
      <c r="E66" s="23">
        <v>45383</v>
      </c>
      <c r="F66" s="25">
        <v>45473</v>
      </c>
      <c r="G66" s="25"/>
      <c r="H66" s="26"/>
      <c r="I66" s="23" t="s">
        <v>34</v>
      </c>
      <c r="J66" s="27" t="s">
        <v>25</v>
      </c>
      <c r="K66" s="27" t="s">
        <v>237</v>
      </c>
      <c r="L66" s="27" t="s">
        <v>189</v>
      </c>
      <c r="M66" s="49">
        <f>+_xlfn.XLOOKUP(L66,Tabla9[Autonomia],Tabla9[Rango],"")</f>
        <v>3</v>
      </c>
      <c r="N66" s="22"/>
      <c r="O66" s="22"/>
      <c r="P66" s="49" t="str">
        <f>+_xlfn.XLOOKUP(O66,Tabla9[Autonomia],Tabla9[Rango],"")</f>
        <v/>
      </c>
      <c r="Q66" s="22" t="s">
        <v>69</v>
      </c>
      <c r="R66" s="28">
        <v>2103265</v>
      </c>
      <c r="S66" s="27" t="s">
        <v>232</v>
      </c>
      <c r="T66" s="70" t="s">
        <v>31</v>
      </c>
      <c r="U66" s="27" t="s">
        <v>31</v>
      </c>
      <c r="V66" s="29" t="s">
        <v>113</v>
      </c>
      <c r="W66" s="22" t="s">
        <v>149</v>
      </c>
      <c r="X66" s="72" t="s">
        <v>31</v>
      </c>
      <c r="Y66" s="46" t="s">
        <v>31</v>
      </c>
      <c r="Z66" s="22" t="s">
        <v>35</v>
      </c>
      <c r="AA66" s="22" t="s">
        <v>28</v>
      </c>
      <c r="AB66" s="32">
        <v>7.0000000000000007E-2</v>
      </c>
      <c r="AC66" s="32" t="s">
        <v>212</v>
      </c>
      <c r="AD66" s="20">
        <f>+_xlfn.XLOOKUP(AE66,Tabla15[VARIEDAD],Tabla15[COD5],"")</f>
        <v>570</v>
      </c>
      <c r="AE66" s="22" t="s">
        <v>36</v>
      </c>
      <c r="AF66" s="73">
        <f>_xlfn.XLOOKUP(AG66,Tabla14[FAMILIA],Tabla14[COD4],"")</f>
        <v>301</v>
      </c>
      <c r="AG66" s="22" t="s">
        <v>131</v>
      </c>
      <c r="AH66" s="73">
        <v>7530780</v>
      </c>
      <c r="AI66" s="22" t="s">
        <v>201</v>
      </c>
      <c r="AJ66" s="22" t="s">
        <v>32</v>
      </c>
      <c r="AK66" s="33" t="s">
        <v>37</v>
      </c>
      <c r="AL66" s="34">
        <v>1</v>
      </c>
      <c r="AM66" s="35">
        <v>45324</v>
      </c>
      <c r="AN66" s="33" t="s">
        <v>47</v>
      </c>
      <c r="AO66" s="35" t="s">
        <v>61</v>
      </c>
      <c r="AP66" s="35" t="s">
        <v>236</v>
      </c>
      <c r="AQ66" s="33"/>
      <c r="AR66" s="33"/>
      <c r="AS66" s="33"/>
      <c r="AT66" s="33" t="s">
        <v>107</v>
      </c>
      <c r="AU66" s="33"/>
      <c r="AV66" s="33" t="s">
        <v>107</v>
      </c>
      <c r="AW66" s="79">
        <v>30</v>
      </c>
    </row>
    <row r="67" spans="1:49" x14ac:dyDescent="0.25">
      <c r="A67" s="77"/>
      <c r="B67" s="22" t="s">
        <v>424</v>
      </c>
      <c r="C67" s="22" t="s">
        <v>231</v>
      </c>
      <c r="D67" s="49">
        <v>2024</v>
      </c>
      <c r="E67" s="23">
        <v>45383</v>
      </c>
      <c r="F67" s="25">
        <v>45473</v>
      </c>
      <c r="G67" s="25"/>
      <c r="H67" s="26"/>
      <c r="I67" s="23" t="s">
        <v>34</v>
      </c>
      <c r="J67" s="27" t="s">
        <v>25</v>
      </c>
      <c r="K67" s="27" t="s">
        <v>237</v>
      </c>
      <c r="L67" s="27" t="s">
        <v>189</v>
      </c>
      <c r="M67" s="49">
        <f>+_xlfn.XLOOKUP(L67,Tabla9[Autonomia],Tabla9[Rango],"")</f>
        <v>3</v>
      </c>
      <c r="N67" s="22"/>
      <c r="O67" s="22"/>
      <c r="P67" s="49" t="str">
        <f>+_xlfn.XLOOKUP(O67,Tabla9[Autonomia],Tabla9[Rango],"")</f>
        <v/>
      </c>
      <c r="Q67" s="22" t="s">
        <v>69</v>
      </c>
      <c r="R67" s="28">
        <v>2103265</v>
      </c>
      <c r="S67" s="27" t="s">
        <v>232</v>
      </c>
      <c r="T67" s="70" t="s">
        <v>31</v>
      </c>
      <c r="U67" s="27" t="s">
        <v>31</v>
      </c>
      <c r="V67" s="29" t="s">
        <v>113</v>
      </c>
      <c r="W67" s="22" t="s">
        <v>149</v>
      </c>
      <c r="X67" s="72" t="s">
        <v>31</v>
      </c>
      <c r="Y67" s="46" t="s">
        <v>31</v>
      </c>
      <c r="Z67" s="22" t="s">
        <v>35</v>
      </c>
      <c r="AA67" s="22" t="s">
        <v>28</v>
      </c>
      <c r="AB67" s="32">
        <v>7.0000000000000007E-2</v>
      </c>
      <c r="AC67" s="32" t="s">
        <v>212</v>
      </c>
      <c r="AD67" s="20">
        <f>+_xlfn.XLOOKUP(AE67,Tabla15[VARIEDAD],Tabla15[COD5],"")</f>
        <v>570</v>
      </c>
      <c r="AE67" s="22" t="s">
        <v>36</v>
      </c>
      <c r="AF67" s="73">
        <f>_xlfn.XLOOKUP(AG67,Tabla14[FAMILIA],Tabla14[COD4],"")</f>
        <v>301</v>
      </c>
      <c r="AG67" s="22" t="s">
        <v>131</v>
      </c>
      <c r="AH67" s="73">
        <v>7530751</v>
      </c>
      <c r="AI67" s="22" t="s">
        <v>235</v>
      </c>
      <c r="AJ67" s="22" t="s">
        <v>32</v>
      </c>
      <c r="AK67" s="33" t="s">
        <v>37</v>
      </c>
      <c r="AL67" s="34">
        <v>1</v>
      </c>
      <c r="AM67" s="35">
        <v>45324</v>
      </c>
      <c r="AN67" s="33" t="s">
        <v>47</v>
      </c>
      <c r="AO67" s="35" t="s">
        <v>61</v>
      </c>
      <c r="AP67" s="35" t="s">
        <v>236</v>
      </c>
      <c r="AQ67" s="33"/>
      <c r="AR67" s="33"/>
      <c r="AS67" s="33"/>
      <c r="AT67" s="33" t="s">
        <v>107</v>
      </c>
      <c r="AU67" s="33"/>
      <c r="AV67" s="33" t="s">
        <v>107</v>
      </c>
      <c r="AW67" s="79">
        <v>30</v>
      </c>
    </row>
    <row r="68" spans="1:49" x14ac:dyDescent="0.25">
      <c r="A68" s="77"/>
      <c r="B68" s="22" t="s">
        <v>424</v>
      </c>
      <c r="C68" s="22" t="s">
        <v>23</v>
      </c>
      <c r="D68" s="49">
        <v>2024</v>
      </c>
      <c r="E68" s="23">
        <v>45413</v>
      </c>
      <c r="F68" s="25">
        <v>45504</v>
      </c>
      <c r="G68" s="25"/>
      <c r="H68" s="26"/>
      <c r="I68" s="23" t="s">
        <v>34</v>
      </c>
      <c r="J68" s="27" t="s">
        <v>25</v>
      </c>
      <c r="K68" s="27" t="s">
        <v>237</v>
      </c>
      <c r="L68" s="27" t="s">
        <v>189</v>
      </c>
      <c r="M68" s="49">
        <f>+_xlfn.XLOOKUP(L68,Tabla9[Autonomia],Tabla9[Rango],"")</f>
        <v>3</v>
      </c>
      <c r="N68" s="22"/>
      <c r="O68" s="22"/>
      <c r="P68" s="49" t="str">
        <f>+_xlfn.XLOOKUP(O68,Tabla9[Autonomia],Tabla9[Rango],"")</f>
        <v/>
      </c>
      <c r="Q68" s="22" t="s">
        <v>69</v>
      </c>
      <c r="R68" s="28">
        <v>2103265</v>
      </c>
      <c r="S68" s="27" t="s">
        <v>232</v>
      </c>
      <c r="T68" s="70" t="s">
        <v>31</v>
      </c>
      <c r="U68" s="27" t="s">
        <v>31</v>
      </c>
      <c r="V68" s="29" t="s">
        <v>113</v>
      </c>
      <c r="W68" s="22" t="s">
        <v>149</v>
      </c>
      <c r="X68" s="72" t="s">
        <v>31</v>
      </c>
      <c r="Y68" s="46" t="s">
        <v>31</v>
      </c>
      <c r="Z68" s="22" t="s">
        <v>35</v>
      </c>
      <c r="AA68" s="22" t="s">
        <v>28</v>
      </c>
      <c r="AB68" s="32">
        <v>0.04</v>
      </c>
      <c r="AC68" s="32" t="s">
        <v>212</v>
      </c>
      <c r="AD68" s="20">
        <f>+_xlfn.XLOOKUP(AE68,Tabla15[VARIEDAD],Tabla15[COD5],"")</f>
        <v>570</v>
      </c>
      <c r="AE68" s="22" t="s">
        <v>36</v>
      </c>
      <c r="AF68" s="73">
        <f>_xlfn.XLOOKUP(AG68,Tabla14[FAMILIA],Tabla14[COD4],"")</f>
        <v>304</v>
      </c>
      <c r="AG68" s="22" t="s">
        <v>133</v>
      </c>
      <c r="AH68" s="73">
        <v>7530418</v>
      </c>
      <c r="AI68" s="22" t="s">
        <v>203</v>
      </c>
      <c r="AJ68" s="22" t="s">
        <v>32</v>
      </c>
      <c r="AK68" s="33" t="s">
        <v>37</v>
      </c>
      <c r="AL68" s="34">
        <v>1</v>
      </c>
      <c r="AM68" s="35">
        <v>45433</v>
      </c>
      <c r="AN68" s="33" t="s">
        <v>85</v>
      </c>
      <c r="AO68" s="35" t="s">
        <v>54</v>
      </c>
      <c r="AP68" s="35"/>
      <c r="AQ68" s="33"/>
      <c r="AR68" s="33"/>
      <c r="AS68" s="33" t="s">
        <v>239</v>
      </c>
      <c r="AT68" s="33" t="s">
        <v>107</v>
      </c>
      <c r="AU68" s="33"/>
      <c r="AV68" s="33" t="s">
        <v>107</v>
      </c>
      <c r="AW68" s="79">
        <v>2000</v>
      </c>
    </row>
    <row r="69" spans="1:49" x14ac:dyDescent="0.25">
      <c r="A69" s="77"/>
      <c r="B69" s="22" t="s">
        <v>424</v>
      </c>
      <c r="C69" s="22" t="s">
        <v>23</v>
      </c>
      <c r="D69" s="49">
        <v>2024</v>
      </c>
      <c r="E69" s="23">
        <v>45413</v>
      </c>
      <c r="F69" s="25">
        <v>45504</v>
      </c>
      <c r="G69" s="25"/>
      <c r="H69" s="26"/>
      <c r="I69" s="23" t="s">
        <v>34</v>
      </c>
      <c r="J69" s="27" t="s">
        <v>25</v>
      </c>
      <c r="K69" s="27" t="s">
        <v>237</v>
      </c>
      <c r="L69" s="27" t="s">
        <v>189</v>
      </c>
      <c r="M69" s="49">
        <f>+_xlfn.XLOOKUP(L69,Tabla9[Autonomia],Tabla9[Rango],"")</f>
        <v>3</v>
      </c>
      <c r="N69" s="22"/>
      <c r="O69" s="22"/>
      <c r="P69" s="49" t="str">
        <f>+_xlfn.XLOOKUP(O69,Tabla9[Autonomia],Tabla9[Rango],"")</f>
        <v/>
      </c>
      <c r="Q69" s="22" t="s">
        <v>69</v>
      </c>
      <c r="R69" s="28">
        <v>2103265</v>
      </c>
      <c r="S69" s="27" t="s">
        <v>232</v>
      </c>
      <c r="T69" s="70" t="s">
        <v>31</v>
      </c>
      <c r="U69" s="27" t="s">
        <v>31</v>
      </c>
      <c r="V69" s="29" t="s">
        <v>113</v>
      </c>
      <c r="W69" s="22" t="s">
        <v>149</v>
      </c>
      <c r="X69" s="72" t="s">
        <v>31</v>
      </c>
      <c r="Y69" s="46" t="s">
        <v>31</v>
      </c>
      <c r="Z69" s="22" t="s">
        <v>35</v>
      </c>
      <c r="AA69" s="22" t="s">
        <v>28</v>
      </c>
      <c r="AB69" s="32">
        <v>0.04</v>
      </c>
      <c r="AC69" s="32" t="s">
        <v>212</v>
      </c>
      <c r="AD69" s="20">
        <f>+_xlfn.XLOOKUP(AE69,Tabla15[VARIEDAD],Tabla15[COD5],"")</f>
        <v>570</v>
      </c>
      <c r="AE69" s="22" t="s">
        <v>36</v>
      </c>
      <c r="AF69" s="73">
        <f>_xlfn.XLOOKUP(AG69,Tabla14[FAMILIA],Tabla14[COD4],"")</f>
        <v>304</v>
      </c>
      <c r="AG69" s="22" t="s">
        <v>133</v>
      </c>
      <c r="AH69" s="73">
        <v>7530748</v>
      </c>
      <c r="AI69" s="22" t="s">
        <v>197</v>
      </c>
      <c r="AJ69" s="22" t="s">
        <v>32</v>
      </c>
      <c r="AK69" s="33" t="s">
        <v>37</v>
      </c>
      <c r="AL69" s="34">
        <v>1</v>
      </c>
      <c r="AM69" s="35">
        <v>45433</v>
      </c>
      <c r="AN69" s="33" t="s">
        <v>85</v>
      </c>
      <c r="AO69" s="35" t="s">
        <v>54</v>
      </c>
      <c r="AP69" s="35"/>
      <c r="AQ69" s="33"/>
      <c r="AR69" s="33"/>
      <c r="AS69" s="33" t="s">
        <v>239</v>
      </c>
      <c r="AT69" s="33" t="s">
        <v>107</v>
      </c>
      <c r="AU69" s="33"/>
      <c r="AV69" s="33" t="s">
        <v>107</v>
      </c>
      <c r="AW69" s="79">
        <v>2000</v>
      </c>
    </row>
    <row r="70" spans="1:49" x14ac:dyDescent="0.25">
      <c r="A70" s="77"/>
      <c r="B70" s="22" t="s">
        <v>424</v>
      </c>
      <c r="C70" s="22" t="s">
        <v>23</v>
      </c>
      <c r="D70" s="49">
        <v>2024</v>
      </c>
      <c r="E70" s="23">
        <v>45413</v>
      </c>
      <c r="F70" s="25">
        <v>45504</v>
      </c>
      <c r="G70" s="25"/>
      <c r="H70" s="26"/>
      <c r="I70" s="23" t="s">
        <v>34</v>
      </c>
      <c r="J70" s="27" t="s">
        <v>25</v>
      </c>
      <c r="K70" s="27" t="s">
        <v>237</v>
      </c>
      <c r="L70" s="27" t="s">
        <v>189</v>
      </c>
      <c r="M70" s="49">
        <f>+_xlfn.XLOOKUP(L70,Tabla9[Autonomia],Tabla9[Rango],"")</f>
        <v>3</v>
      </c>
      <c r="N70" s="22"/>
      <c r="O70" s="22"/>
      <c r="P70" s="49" t="str">
        <f>+_xlfn.XLOOKUP(O70,Tabla9[Autonomia],Tabla9[Rango],"")</f>
        <v/>
      </c>
      <c r="Q70" s="22" t="s">
        <v>69</v>
      </c>
      <c r="R70" s="28">
        <v>2103265</v>
      </c>
      <c r="S70" s="27" t="s">
        <v>232</v>
      </c>
      <c r="T70" s="70" t="s">
        <v>31</v>
      </c>
      <c r="U70" s="27" t="s">
        <v>31</v>
      </c>
      <c r="V70" s="29" t="s">
        <v>113</v>
      </c>
      <c r="W70" s="22" t="s">
        <v>149</v>
      </c>
      <c r="X70" s="72" t="s">
        <v>31</v>
      </c>
      <c r="Y70" s="46" t="s">
        <v>31</v>
      </c>
      <c r="Z70" s="22" t="s">
        <v>35</v>
      </c>
      <c r="AA70" s="22" t="s">
        <v>28</v>
      </c>
      <c r="AB70" s="32">
        <v>7.0000000000000007E-2</v>
      </c>
      <c r="AC70" s="32" t="s">
        <v>212</v>
      </c>
      <c r="AD70" s="20">
        <f>+_xlfn.XLOOKUP(AE70,Tabla15[VARIEDAD],Tabla15[COD5],"")</f>
        <v>570</v>
      </c>
      <c r="AE70" s="22" t="s">
        <v>36</v>
      </c>
      <c r="AF70" s="73">
        <f>_xlfn.XLOOKUP(AG70,Tabla14[FAMILIA],Tabla14[COD4],"")</f>
        <v>300</v>
      </c>
      <c r="AG70" s="22" t="s">
        <v>130</v>
      </c>
      <c r="AH70" s="73">
        <v>7530409</v>
      </c>
      <c r="AI70" s="22" t="s">
        <v>206</v>
      </c>
      <c r="AJ70" s="22" t="s">
        <v>32</v>
      </c>
      <c r="AK70" s="33" t="s">
        <v>37</v>
      </c>
      <c r="AL70" s="34">
        <v>1</v>
      </c>
      <c r="AM70" s="35">
        <v>45433</v>
      </c>
      <c r="AN70" s="33" t="s">
        <v>85</v>
      </c>
      <c r="AO70" s="35" t="s">
        <v>54</v>
      </c>
      <c r="AP70" s="35"/>
      <c r="AQ70" s="33"/>
      <c r="AR70" s="33"/>
      <c r="AS70" s="33" t="s">
        <v>239</v>
      </c>
      <c r="AT70" s="33" t="s">
        <v>107</v>
      </c>
      <c r="AU70" s="33"/>
      <c r="AV70" s="33" t="s">
        <v>107</v>
      </c>
      <c r="AW70" s="79">
        <v>2000</v>
      </c>
    </row>
    <row r="71" spans="1:49" x14ac:dyDescent="0.25">
      <c r="A71" s="77"/>
      <c r="B71" s="22" t="s">
        <v>424</v>
      </c>
      <c r="C71" s="22" t="s">
        <v>23</v>
      </c>
      <c r="D71" s="49">
        <v>2024</v>
      </c>
      <c r="E71" s="23">
        <v>45413</v>
      </c>
      <c r="F71" s="25">
        <v>45504</v>
      </c>
      <c r="G71" s="25"/>
      <c r="H71" s="26"/>
      <c r="I71" s="23" t="s">
        <v>34</v>
      </c>
      <c r="J71" s="27" t="s">
        <v>25</v>
      </c>
      <c r="K71" s="27" t="s">
        <v>237</v>
      </c>
      <c r="L71" s="27" t="s">
        <v>189</v>
      </c>
      <c r="M71" s="49">
        <f>+_xlfn.XLOOKUP(L71,Tabla9[Autonomia],Tabla9[Rango],"")</f>
        <v>3</v>
      </c>
      <c r="N71" s="22"/>
      <c r="O71" s="22"/>
      <c r="P71" s="49" t="str">
        <f>+_xlfn.XLOOKUP(O71,Tabla9[Autonomia],Tabla9[Rango],"")</f>
        <v/>
      </c>
      <c r="Q71" s="22" t="s">
        <v>69</v>
      </c>
      <c r="R71" s="28">
        <v>2103265</v>
      </c>
      <c r="S71" s="27" t="s">
        <v>232</v>
      </c>
      <c r="T71" s="70" t="s">
        <v>31</v>
      </c>
      <c r="U71" s="27" t="s">
        <v>31</v>
      </c>
      <c r="V71" s="29" t="s">
        <v>113</v>
      </c>
      <c r="W71" s="22" t="s">
        <v>149</v>
      </c>
      <c r="X71" s="72" t="s">
        <v>31</v>
      </c>
      <c r="Y71" s="46" t="s">
        <v>31</v>
      </c>
      <c r="Z71" s="22" t="s">
        <v>35</v>
      </c>
      <c r="AA71" s="22" t="s">
        <v>28</v>
      </c>
      <c r="AB71" s="32">
        <v>7.0000000000000007E-2</v>
      </c>
      <c r="AC71" s="32" t="s">
        <v>212</v>
      </c>
      <c r="AD71" s="20">
        <f>+_xlfn.XLOOKUP(AE71,Tabla15[VARIEDAD],Tabla15[COD5],"")</f>
        <v>570</v>
      </c>
      <c r="AE71" s="22" t="s">
        <v>36</v>
      </c>
      <c r="AF71" s="73">
        <f>_xlfn.XLOOKUP(AG71,Tabla14[FAMILIA],Tabla14[COD4],"")</f>
        <v>300</v>
      </c>
      <c r="AG71" s="22" t="s">
        <v>130</v>
      </c>
      <c r="AH71" s="73">
        <v>7530743</v>
      </c>
      <c r="AI71" s="22" t="s">
        <v>205</v>
      </c>
      <c r="AJ71" s="22" t="s">
        <v>32</v>
      </c>
      <c r="AK71" s="33" t="s">
        <v>37</v>
      </c>
      <c r="AL71" s="34">
        <v>1</v>
      </c>
      <c r="AM71" s="35">
        <v>45433</v>
      </c>
      <c r="AN71" s="33" t="s">
        <v>85</v>
      </c>
      <c r="AO71" s="35" t="s">
        <v>54</v>
      </c>
      <c r="AP71" s="35"/>
      <c r="AQ71" s="33"/>
      <c r="AR71" s="33"/>
      <c r="AS71" s="33" t="s">
        <v>239</v>
      </c>
      <c r="AT71" s="33" t="s">
        <v>107</v>
      </c>
      <c r="AU71" s="33"/>
      <c r="AV71" s="33" t="s">
        <v>107</v>
      </c>
      <c r="AW71" s="79">
        <v>2000</v>
      </c>
    </row>
    <row r="72" spans="1:49" x14ac:dyDescent="0.25">
      <c r="A72" s="77"/>
      <c r="B72" s="22" t="s">
        <v>424</v>
      </c>
      <c r="C72" s="22" t="s">
        <v>23</v>
      </c>
      <c r="D72" s="49">
        <v>2024</v>
      </c>
      <c r="E72" s="23">
        <v>45413</v>
      </c>
      <c r="F72" s="25">
        <v>45504</v>
      </c>
      <c r="G72" s="25"/>
      <c r="H72" s="26"/>
      <c r="I72" s="23" t="s">
        <v>34</v>
      </c>
      <c r="J72" s="27" t="s">
        <v>25</v>
      </c>
      <c r="K72" s="27" t="s">
        <v>237</v>
      </c>
      <c r="L72" s="27" t="s">
        <v>189</v>
      </c>
      <c r="M72" s="49">
        <f>+_xlfn.XLOOKUP(L72,Tabla9[Autonomia],Tabla9[Rango],"")</f>
        <v>3</v>
      </c>
      <c r="N72" s="22"/>
      <c r="O72" s="22"/>
      <c r="P72" s="49" t="str">
        <f>+_xlfn.XLOOKUP(O72,Tabla9[Autonomia],Tabla9[Rango],"")</f>
        <v/>
      </c>
      <c r="Q72" s="22" t="s">
        <v>69</v>
      </c>
      <c r="R72" s="28">
        <v>2103265</v>
      </c>
      <c r="S72" s="27" t="s">
        <v>232</v>
      </c>
      <c r="T72" s="70" t="s">
        <v>31</v>
      </c>
      <c r="U72" s="27" t="s">
        <v>31</v>
      </c>
      <c r="V72" s="29" t="s">
        <v>113</v>
      </c>
      <c r="W72" s="22" t="s">
        <v>149</v>
      </c>
      <c r="X72" s="72" t="s">
        <v>31</v>
      </c>
      <c r="Y72" s="46" t="s">
        <v>31</v>
      </c>
      <c r="Z72" s="22" t="s">
        <v>35</v>
      </c>
      <c r="AA72" s="22" t="s">
        <v>28</v>
      </c>
      <c r="AB72" s="32">
        <v>0.02</v>
      </c>
      <c r="AC72" s="32" t="s">
        <v>212</v>
      </c>
      <c r="AD72" s="20">
        <f>+_xlfn.XLOOKUP(AE72,Tabla15[VARIEDAD],Tabla15[COD5],"")</f>
        <v>570</v>
      </c>
      <c r="AE72" s="22" t="s">
        <v>36</v>
      </c>
      <c r="AF72" s="73">
        <f>_xlfn.XLOOKUP(AG72,Tabla14[FAMILIA],Tabla14[COD4],"")</f>
        <v>307</v>
      </c>
      <c r="AG72" s="22" t="s">
        <v>136</v>
      </c>
      <c r="AH72" s="73">
        <v>7530764</v>
      </c>
      <c r="AI72" s="22" t="s">
        <v>218</v>
      </c>
      <c r="AJ72" s="22" t="s">
        <v>32</v>
      </c>
      <c r="AK72" s="33" t="s">
        <v>37</v>
      </c>
      <c r="AL72" s="34">
        <v>1</v>
      </c>
      <c r="AM72" s="35">
        <v>45433</v>
      </c>
      <c r="AN72" s="33" t="s">
        <v>85</v>
      </c>
      <c r="AO72" s="35" t="s">
        <v>54</v>
      </c>
      <c r="AP72" s="35"/>
      <c r="AQ72" s="33"/>
      <c r="AR72" s="33"/>
      <c r="AS72" s="33" t="s">
        <v>239</v>
      </c>
      <c r="AT72" s="33" t="s">
        <v>107</v>
      </c>
      <c r="AU72" s="33"/>
      <c r="AV72" s="33" t="s">
        <v>107</v>
      </c>
      <c r="AW72" s="79">
        <v>2000</v>
      </c>
    </row>
    <row r="73" spans="1:49" x14ac:dyDescent="0.25">
      <c r="A73" s="77"/>
      <c r="B73" s="22" t="s">
        <v>424</v>
      </c>
      <c r="C73" s="22" t="s">
        <v>23</v>
      </c>
      <c r="D73" s="49">
        <v>2024</v>
      </c>
      <c r="E73" s="23">
        <v>45413</v>
      </c>
      <c r="F73" s="25">
        <v>45504</v>
      </c>
      <c r="G73" s="25"/>
      <c r="H73" s="26"/>
      <c r="I73" s="23" t="s">
        <v>34</v>
      </c>
      <c r="J73" s="27" t="s">
        <v>25</v>
      </c>
      <c r="K73" s="27" t="s">
        <v>237</v>
      </c>
      <c r="L73" s="27" t="s">
        <v>189</v>
      </c>
      <c r="M73" s="49">
        <f>+_xlfn.XLOOKUP(L73,Tabla9[Autonomia],Tabla9[Rango],"")</f>
        <v>3</v>
      </c>
      <c r="N73" s="22"/>
      <c r="O73" s="22"/>
      <c r="P73" s="49" t="str">
        <f>+_xlfn.XLOOKUP(O73,Tabla9[Autonomia],Tabla9[Rango],"")</f>
        <v/>
      </c>
      <c r="Q73" s="22" t="s">
        <v>69</v>
      </c>
      <c r="R73" s="28">
        <v>2103265</v>
      </c>
      <c r="S73" s="27" t="s">
        <v>232</v>
      </c>
      <c r="T73" s="70" t="s">
        <v>31</v>
      </c>
      <c r="U73" s="27" t="s">
        <v>31</v>
      </c>
      <c r="V73" s="29" t="s">
        <v>113</v>
      </c>
      <c r="W73" s="22" t="s">
        <v>149</v>
      </c>
      <c r="X73" s="72" t="s">
        <v>31</v>
      </c>
      <c r="Y73" s="46" t="s">
        <v>31</v>
      </c>
      <c r="Z73" s="22" t="s">
        <v>35</v>
      </c>
      <c r="AA73" s="22" t="s">
        <v>28</v>
      </c>
      <c r="AB73" s="32">
        <v>0.02</v>
      </c>
      <c r="AC73" s="32" t="s">
        <v>212</v>
      </c>
      <c r="AD73" s="20">
        <f>+_xlfn.XLOOKUP(AE73,Tabla15[VARIEDAD],Tabla15[COD5],"")</f>
        <v>570</v>
      </c>
      <c r="AE73" s="22" t="s">
        <v>36</v>
      </c>
      <c r="AF73" s="73">
        <f>_xlfn.XLOOKUP(AG73,Tabla14[FAMILIA],Tabla14[COD4],"")</f>
        <v>307</v>
      </c>
      <c r="AG73" s="22" t="s">
        <v>136</v>
      </c>
      <c r="AH73" s="73">
        <v>7530442</v>
      </c>
      <c r="AI73" s="22" t="s">
        <v>291</v>
      </c>
      <c r="AJ73" s="22" t="s">
        <v>32</v>
      </c>
      <c r="AK73" s="33" t="s">
        <v>37</v>
      </c>
      <c r="AL73" s="34">
        <v>1</v>
      </c>
      <c r="AM73" s="35">
        <v>45433</v>
      </c>
      <c r="AN73" s="33" t="s">
        <v>85</v>
      </c>
      <c r="AO73" s="35" t="s">
        <v>54</v>
      </c>
      <c r="AP73" s="35"/>
      <c r="AQ73" s="33"/>
      <c r="AR73" s="33"/>
      <c r="AS73" s="33" t="s">
        <v>239</v>
      </c>
      <c r="AT73" s="33" t="s">
        <v>107</v>
      </c>
      <c r="AU73" s="33"/>
      <c r="AV73" s="33" t="s">
        <v>107</v>
      </c>
      <c r="AW73" s="79">
        <v>2000</v>
      </c>
    </row>
    <row r="74" spans="1:49" x14ac:dyDescent="0.25">
      <c r="A74" s="77"/>
      <c r="B74" s="22" t="s">
        <v>409</v>
      </c>
      <c r="C74" s="22" t="s">
        <v>23</v>
      </c>
      <c r="D74" s="49" t="s">
        <v>274</v>
      </c>
      <c r="E74" s="21" t="s">
        <v>274</v>
      </c>
      <c r="F74" s="24" t="s">
        <v>71</v>
      </c>
      <c r="G74" s="25"/>
      <c r="H74" s="26"/>
      <c r="I74" s="23"/>
      <c r="J74" s="27" t="s">
        <v>25</v>
      </c>
      <c r="K74" s="27"/>
      <c r="L74" s="27"/>
      <c r="M74" s="49" t="str">
        <f>+_xlfn.XLOOKUP(L74,Tabla9[Autonomia],Tabla9[Rango],"")</f>
        <v/>
      </c>
      <c r="N74" s="22"/>
      <c r="O74" s="22"/>
      <c r="P74" s="49"/>
      <c r="Q74" s="22" t="s">
        <v>69</v>
      </c>
      <c r="R74" s="28">
        <v>2102184</v>
      </c>
      <c r="S74" s="27" t="s">
        <v>259</v>
      </c>
      <c r="T74" s="71">
        <v>30005057</v>
      </c>
      <c r="U74" s="30" t="s">
        <v>240</v>
      </c>
      <c r="V74" s="29" t="s">
        <v>111</v>
      </c>
      <c r="W74" s="22" t="s">
        <v>149</v>
      </c>
      <c r="X74" s="71">
        <v>1000027198</v>
      </c>
      <c r="Y74" s="30" t="s">
        <v>241</v>
      </c>
      <c r="Z74" s="22" t="s">
        <v>39</v>
      </c>
      <c r="AA74" s="22" t="s">
        <v>30</v>
      </c>
      <c r="AB74" s="32" t="s">
        <v>257</v>
      </c>
      <c r="AC74" s="32" t="s">
        <v>212</v>
      </c>
      <c r="AD74" s="20" t="str">
        <f>+_xlfn.XLOOKUP(AE74,Tabla15[VARIEDAD],Tabla15[COD5],"")</f>
        <v>Todo</v>
      </c>
      <c r="AE74" s="22" t="s">
        <v>31</v>
      </c>
      <c r="AF74" s="73" t="str">
        <f>_xlfn.XLOOKUP(AG74,Tabla14[FAMILIA],Tabla14[COD4],"")</f>
        <v>Todo</v>
      </c>
      <c r="AG74" s="22" t="s">
        <v>31</v>
      </c>
      <c r="AH74" s="73" t="s">
        <v>31</v>
      </c>
      <c r="AI74" s="22" t="s">
        <v>31</v>
      </c>
      <c r="AJ74" s="22" t="s">
        <v>32</v>
      </c>
      <c r="AK74" s="33" t="s">
        <v>37</v>
      </c>
      <c r="AL74" s="34">
        <v>1</v>
      </c>
      <c r="AM74" s="35"/>
      <c r="AN74" s="33" t="s">
        <v>47</v>
      </c>
      <c r="AO74" s="35" t="s">
        <v>289</v>
      </c>
      <c r="AP74" s="35"/>
      <c r="AQ74" s="33"/>
      <c r="AR74" s="33"/>
      <c r="AS74" s="33" t="s">
        <v>258</v>
      </c>
      <c r="AT74" s="33"/>
      <c r="AU74" s="33"/>
      <c r="AV74" s="33"/>
      <c r="AW74" s="79"/>
    </row>
    <row r="75" spans="1:49" x14ac:dyDescent="0.25">
      <c r="A75" s="77"/>
      <c r="B75" s="22" t="s">
        <v>408</v>
      </c>
      <c r="C75" s="22" t="s">
        <v>23</v>
      </c>
      <c r="D75" s="49" t="s">
        <v>274</v>
      </c>
      <c r="E75" s="21" t="s">
        <v>274</v>
      </c>
      <c r="F75" s="24" t="s">
        <v>71</v>
      </c>
      <c r="G75" s="25"/>
      <c r="H75" s="26"/>
      <c r="I75" s="23"/>
      <c r="J75" s="27" t="s">
        <v>25</v>
      </c>
      <c r="K75" s="27"/>
      <c r="L75" s="27"/>
      <c r="M75" s="49" t="str">
        <f>+_xlfn.XLOOKUP(L75,Tabla9[Autonomia],Tabla9[Rango],"")</f>
        <v/>
      </c>
      <c r="N75" s="22"/>
      <c r="O75" s="22"/>
      <c r="P75" s="49"/>
      <c r="Q75" s="22" t="s">
        <v>69</v>
      </c>
      <c r="R75" s="28">
        <v>2102184</v>
      </c>
      <c r="S75" s="27" t="s">
        <v>259</v>
      </c>
      <c r="T75" s="71">
        <v>30005061</v>
      </c>
      <c r="U75" s="30" t="s">
        <v>242</v>
      </c>
      <c r="V75" s="29" t="s">
        <v>111</v>
      </c>
      <c r="W75" s="22" t="s">
        <v>149</v>
      </c>
      <c r="X75" s="71">
        <v>1000025673</v>
      </c>
      <c r="Y75" s="30" t="s">
        <v>243</v>
      </c>
      <c r="Z75" s="22" t="s">
        <v>39</v>
      </c>
      <c r="AA75" s="22" t="s">
        <v>30</v>
      </c>
      <c r="AB75" s="32" t="s">
        <v>257</v>
      </c>
      <c r="AC75" s="32" t="s">
        <v>212</v>
      </c>
      <c r="AD75" s="20" t="str">
        <f>+_xlfn.XLOOKUP(AE75,Tabla15[VARIEDAD],Tabla15[COD5],"")</f>
        <v>Todo</v>
      </c>
      <c r="AE75" s="22" t="s">
        <v>31</v>
      </c>
      <c r="AF75" s="73" t="str">
        <f>_xlfn.XLOOKUP(AG75,Tabla14[FAMILIA],Tabla14[COD4],"")</f>
        <v>Todo</v>
      </c>
      <c r="AG75" s="22" t="s">
        <v>31</v>
      </c>
      <c r="AH75" s="73" t="s">
        <v>31</v>
      </c>
      <c r="AI75" s="22" t="s">
        <v>31</v>
      </c>
      <c r="AJ75" s="22" t="s">
        <v>32</v>
      </c>
      <c r="AK75" s="33" t="s">
        <v>37</v>
      </c>
      <c r="AL75" s="34">
        <v>1</v>
      </c>
      <c r="AM75" s="35"/>
      <c r="AN75" s="33" t="s">
        <v>47</v>
      </c>
      <c r="AO75" s="35" t="s">
        <v>289</v>
      </c>
      <c r="AP75" s="35"/>
      <c r="AQ75" s="33"/>
      <c r="AR75" s="33"/>
      <c r="AS75" s="33" t="s">
        <v>258</v>
      </c>
      <c r="AT75" s="33"/>
      <c r="AU75" s="33"/>
      <c r="AV75" s="33"/>
      <c r="AW75" s="79"/>
    </row>
    <row r="76" spans="1:49" x14ac:dyDescent="0.25">
      <c r="A76" s="77"/>
      <c r="B76" s="22" t="s">
        <v>408</v>
      </c>
      <c r="C76" s="22" t="s">
        <v>23</v>
      </c>
      <c r="D76" s="49" t="s">
        <v>274</v>
      </c>
      <c r="E76" s="21" t="s">
        <v>274</v>
      </c>
      <c r="F76" s="24" t="s">
        <v>71</v>
      </c>
      <c r="G76" s="25"/>
      <c r="H76" s="26"/>
      <c r="I76" s="23"/>
      <c r="J76" s="27" t="s">
        <v>25</v>
      </c>
      <c r="K76" s="27"/>
      <c r="L76" s="27"/>
      <c r="M76" s="49" t="str">
        <f>+_xlfn.XLOOKUP(L76,Tabla9[Autonomia],Tabla9[Rango],"")</f>
        <v/>
      </c>
      <c r="N76" s="22"/>
      <c r="O76" s="22"/>
      <c r="P76" s="49"/>
      <c r="Q76" s="22" t="s">
        <v>69</v>
      </c>
      <c r="R76" s="28">
        <v>2102184</v>
      </c>
      <c r="S76" s="27" t="s">
        <v>259</v>
      </c>
      <c r="T76" s="71">
        <v>30005058</v>
      </c>
      <c r="U76" s="30" t="s">
        <v>244</v>
      </c>
      <c r="V76" s="29" t="s">
        <v>111</v>
      </c>
      <c r="W76" s="22" t="s">
        <v>149</v>
      </c>
      <c r="X76" s="71">
        <v>1000025673</v>
      </c>
      <c r="Y76" s="30" t="s">
        <v>243</v>
      </c>
      <c r="Z76" s="22" t="s">
        <v>39</v>
      </c>
      <c r="AA76" s="22" t="s">
        <v>30</v>
      </c>
      <c r="AB76" s="32" t="s">
        <v>257</v>
      </c>
      <c r="AC76" s="32" t="s">
        <v>212</v>
      </c>
      <c r="AD76" s="20" t="str">
        <f>+_xlfn.XLOOKUP(AE76,Tabla15[VARIEDAD],Tabla15[COD5],"")</f>
        <v>Todo</v>
      </c>
      <c r="AE76" s="22" t="s">
        <v>31</v>
      </c>
      <c r="AF76" s="73" t="str">
        <f>_xlfn.XLOOKUP(AG76,Tabla14[FAMILIA],Tabla14[COD4],"")</f>
        <v>Todo</v>
      </c>
      <c r="AG76" s="22" t="s">
        <v>31</v>
      </c>
      <c r="AH76" s="73" t="s">
        <v>31</v>
      </c>
      <c r="AI76" s="22" t="s">
        <v>31</v>
      </c>
      <c r="AJ76" s="22" t="s">
        <v>32</v>
      </c>
      <c r="AK76" s="33" t="s">
        <v>37</v>
      </c>
      <c r="AL76" s="34">
        <v>1</v>
      </c>
      <c r="AM76" s="35"/>
      <c r="AN76" s="33" t="s">
        <v>47</v>
      </c>
      <c r="AO76" s="35" t="s">
        <v>289</v>
      </c>
      <c r="AP76" s="35"/>
      <c r="AQ76" s="33"/>
      <c r="AR76" s="33"/>
      <c r="AS76" s="33" t="s">
        <v>258</v>
      </c>
      <c r="AT76" s="33"/>
      <c r="AU76" s="33"/>
      <c r="AV76" s="33"/>
      <c r="AW76" s="79"/>
    </row>
    <row r="77" spans="1:49" x14ac:dyDescent="0.25">
      <c r="A77" s="77"/>
      <c r="B77" s="22" t="s">
        <v>408</v>
      </c>
      <c r="C77" s="22" t="s">
        <v>23</v>
      </c>
      <c r="D77" s="49" t="s">
        <v>274</v>
      </c>
      <c r="E77" s="21" t="s">
        <v>274</v>
      </c>
      <c r="F77" s="24" t="s">
        <v>71</v>
      </c>
      <c r="G77" s="25"/>
      <c r="H77" s="26"/>
      <c r="I77" s="23"/>
      <c r="J77" s="27" t="s">
        <v>25</v>
      </c>
      <c r="K77" s="27"/>
      <c r="L77" s="27"/>
      <c r="M77" s="49" t="str">
        <f>+_xlfn.XLOOKUP(L77,Tabla9[Autonomia],Tabla9[Rango],"")</f>
        <v/>
      </c>
      <c r="N77" s="22"/>
      <c r="O77" s="22"/>
      <c r="P77" s="49"/>
      <c r="Q77" s="22" t="s">
        <v>69</v>
      </c>
      <c r="R77" s="28">
        <v>2102184</v>
      </c>
      <c r="S77" s="27" t="s">
        <v>259</v>
      </c>
      <c r="T77" s="71">
        <v>30005064</v>
      </c>
      <c r="U77" s="30" t="s">
        <v>245</v>
      </c>
      <c r="V77" s="29" t="s">
        <v>111</v>
      </c>
      <c r="W77" s="22" t="s">
        <v>149</v>
      </c>
      <c r="X77" s="71">
        <v>1000025673</v>
      </c>
      <c r="Y77" s="30" t="s">
        <v>243</v>
      </c>
      <c r="Z77" s="22" t="s">
        <v>39</v>
      </c>
      <c r="AA77" s="22" t="s">
        <v>30</v>
      </c>
      <c r="AB77" s="32" t="s">
        <v>257</v>
      </c>
      <c r="AC77" s="32" t="s">
        <v>212</v>
      </c>
      <c r="AD77" s="20" t="str">
        <f>+_xlfn.XLOOKUP(AE77,Tabla15[VARIEDAD],Tabla15[COD5],"")</f>
        <v>Todo</v>
      </c>
      <c r="AE77" s="22" t="s">
        <v>31</v>
      </c>
      <c r="AF77" s="73" t="str">
        <f>_xlfn.XLOOKUP(AG77,Tabla14[FAMILIA],Tabla14[COD4],"")</f>
        <v>Todo</v>
      </c>
      <c r="AG77" s="22" t="s">
        <v>31</v>
      </c>
      <c r="AH77" s="73" t="s">
        <v>31</v>
      </c>
      <c r="AI77" s="22" t="s">
        <v>31</v>
      </c>
      <c r="AJ77" s="22" t="s">
        <v>32</v>
      </c>
      <c r="AK77" s="33" t="s">
        <v>37</v>
      </c>
      <c r="AL77" s="34">
        <v>1</v>
      </c>
      <c r="AM77" s="35"/>
      <c r="AN77" s="33" t="s">
        <v>47</v>
      </c>
      <c r="AO77" s="35" t="s">
        <v>289</v>
      </c>
      <c r="AP77" s="35"/>
      <c r="AQ77" s="33"/>
      <c r="AR77" s="33"/>
      <c r="AS77" s="33" t="s">
        <v>258</v>
      </c>
      <c r="AT77" s="33"/>
      <c r="AU77" s="33"/>
      <c r="AV77" s="33"/>
      <c r="AW77" s="79"/>
    </row>
    <row r="78" spans="1:49" x14ac:dyDescent="0.25">
      <c r="A78" s="77"/>
      <c r="B78" s="22" t="s">
        <v>407</v>
      </c>
      <c r="C78" s="22" t="s">
        <v>23</v>
      </c>
      <c r="D78" s="49" t="s">
        <v>274</v>
      </c>
      <c r="E78" s="21" t="s">
        <v>274</v>
      </c>
      <c r="F78" s="24" t="s">
        <v>71</v>
      </c>
      <c r="G78" s="25"/>
      <c r="H78" s="26"/>
      <c r="I78" s="23"/>
      <c r="J78" s="27" t="s">
        <v>25</v>
      </c>
      <c r="K78" s="27"/>
      <c r="L78" s="27"/>
      <c r="M78" s="49" t="str">
        <f>+_xlfn.XLOOKUP(L78,Tabla9[Autonomia],Tabla9[Rango],"")</f>
        <v/>
      </c>
      <c r="N78" s="22"/>
      <c r="O78" s="22"/>
      <c r="P78" s="49"/>
      <c r="Q78" s="22" t="s">
        <v>69</v>
      </c>
      <c r="R78" s="28">
        <v>2102184</v>
      </c>
      <c r="S78" s="27" t="s">
        <v>259</v>
      </c>
      <c r="T78" s="71">
        <v>30005813</v>
      </c>
      <c r="U78" s="30" t="s">
        <v>246</v>
      </c>
      <c r="V78" s="29" t="s">
        <v>111</v>
      </c>
      <c r="W78" s="22" t="s">
        <v>149</v>
      </c>
      <c r="X78" s="71">
        <v>1000025674</v>
      </c>
      <c r="Y78" s="30" t="s">
        <v>247</v>
      </c>
      <c r="Z78" s="22" t="s">
        <v>39</v>
      </c>
      <c r="AA78" s="22" t="s">
        <v>30</v>
      </c>
      <c r="AB78" s="32" t="s">
        <v>257</v>
      </c>
      <c r="AC78" s="32" t="s">
        <v>212</v>
      </c>
      <c r="AD78" s="20" t="str">
        <f>+_xlfn.XLOOKUP(AE78,Tabla15[VARIEDAD],Tabla15[COD5],"")</f>
        <v>Todo</v>
      </c>
      <c r="AE78" s="22" t="s">
        <v>31</v>
      </c>
      <c r="AF78" s="73" t="str">
        <f>_xlfn.XLOOKUP(AG78,Tabla14[FAMILIA],Tabla14[COD4],"")</f>
        <v>Todo</v>
      </c>
      <c r="AG78" s="22" t="s">
        <v>31</v>
      </c>
      <c r="AH78" s="73" t="s">
        <v>31</v>
      </c>
      <c r="AI78" s="22" t="s">
        <v>31</v>
      </c>
      <c r="AJ78" s="22" t="s">
        <v>32</v>
      </c>
      <c r="AK78" s="33" t="s">
        <v>37</v>
      </c>
      <c r="AL78" s="34">
        <v>1</v>
      </c>
      <c r="AM78" s="35"/>
      <c r="AN78" s="33" t="s">
        <v>47</v>
      </c>
      <c r="AO78" s="35" t="s">
        <v>289</v>
      </c>
      <c r="AP78" s="35"/>
      <c r="AQ78" s="33"/>
      <c r="AR78" s="33"/>
      <c r="AS78" s="33" t="s">
        <v>258</v>
      </c>
      <c r="AT78" s="33"/>
      <c r="AU78" s="33"/>
      <c r="AV78" s="33"/>
      <c r="AW78" s="79"/>
    </row>
    <row r="79" spans="1:49" x14ac:dyDescent="0.25">
      <c r="A79" s="77"/>
      <c r="B79" s="22" t="s">
        <v>406</v>
      </c>
      <c r="C79" s="22" t="s">
        <v>23</v>
      </c>
      <c r="D79" s="49">
        <v>44593</v>
      </c>
      <c r="E79" s="21">
        <v>2022</v>
      </c>
      <c r="F79" s="24" t="s">
        <v>71</v>
      </c>
      <c r="G79" s="25"/>
      <c r="H79" s="26"/>
      <c r="I79" s="23"/>
      <c r="J79" s="27" t="s">
        <v>25</v>
      </c>
      <c r="K79" s="27" t="s">
        <v>287</v>
      </c>
      <c r="L79" s="27" t="s">
        <v>181</v>
      </c>
      <c r="M79" s="49">
        <f>+_xlfn.XLOOKUP(L79,Tabla9[Autonomia],Tabla9[Rango],"")</f>
        <v>4</v>
      </c>
      <c r="N79" s="22"/>
      <c r="O79" s="22"/>
      <c r="P79" s="49"/>
      <c r="Q79" s="22" t="s">
        <v>69</v>
      </c>
      <c r="R79" s="28">
        <v>2102184</v>
      </c>
      <c r="S79" s="27" t="s">
        <v>259</v>
      </c>
      <c r="T79" s="71">
        <v>30006010</v>
      </c>
      <c r="U79" s="30" t="s">
        <v>248</v>
      </c>
      <c r="V79" s="29" t="s">
        <v>111</v>
      </c>
      <c r="W79" s="22" t="s">
        <v>149</v>
      </c>
      <c r="X79" s="71">
        <v>1000025547</v>
      </c>
      <c r="Y79" s="30" t="s">
        <v>249</v>
      </c>
      <c r="Z79" s="22" t="s">
        <v>39</v>
      </c>
      <c r="AA79" s="22" t="s">
        <v>30</v>
      </c>
      <c r="AB79" s="32" t="s">
        <v>257</v>
      </c>
      <c r="AC79" s="32" t="s">
        <v>212</v>
      </c>
      <c r="AD79" s="20" t="str">
        <f>+_xlfn.XLOOKUP(AE79,Tabla15[VARIEDAD],Tabla15[COD5],"")</f>
        <v>Todo</v>
      </c>
      <c r="AE79" s="22" t="s">
        <v>31</v>
      </c>
      <c r="AF79" s="73" t="str">
        <f>_xlfn.XLOOKUP(AG79,Tabla14[FAMILIA],Tabla14[COD4],"")</f>
        <v>Todo</v>
      </c>
      <c r="AG79" s="22" t="s">
        <v>31</v>
      </c>
      <c r="AH79" s="73" t="s">
        <v>31</v>
      </c>
      <c r="AI79" s="22" t="s">
        <v>31</v>
      </c>
      <c r="AJ79" s="22" t="s">
        <v>32</v>
      </c>
      <c r="AK79" s="33" t="s">
        <v>37</v>
      </c>
      <c r="AL79" s="34">
        <v>1</v>
      </c>
      <c r="AM79" s="35"/>
      <c r="AN79" s="33" t="s">
        <v>47</v>
      </c>
      <c r="AO79" s="35" t="s">
        <v>289</v>
      </c>
      <c r="AP79" s="35"/>
      <c r="AQ79" s="33"/>
      <c r="AR79" s="33"/>
      <c r="AS79" s="33" t="s">
        <v>258</v>
      </c>
      <c r="AT79" s="33"/>
      <c r="AU79" s="33"/>
      <c r="AV79" s="33"/>
      <c r="AW79" s="79"/>
    </row>
    <row r="80" spans="1:49" x14ac:dyDescent="0.25">
      <c r="A80" s="77"/>
      <c r="B80" s="22" t="s">
        <v>405</v>
      </c>
      <c r="C80" s="22" t="s">
        <v>23</v>
      </c>
      <c r="D80" s="49" t="s">
        <v>274</v>
      </c>
      <c r="E80" s="21" t="s">
        <v>274</v>
      </c>
      <c r="F80" s="24" t="s">
        <v>71</v>
      </c>
      <c r="G80" s="25"/>
      <c r="H80" s="26"/>
      <c r="I80" s="23"/>
      <c r="J80" s="27" t="s">
        <v>25</v>
      </c>
      <c r="K80" s="27"/>
      <c r="L80" s="27"/>
      <c r="M80" s="49" t="str">
        <f>+_xlfn.XLOOKUP(L80,Tabla9[Autonomia],Tabla9[Rango],"")</f>
        <v/>
      </c>
      <c r="N80" s="22"/>
      <c r="O80" s="22"/>
      <c r="P80" s="49"/>
      <c r="Q80" s="22" t="s">
        <v>69</v>
      </c>
      <c r="R80" s="28">
        <v>2102184</v>
      </c>
      <c r="S80" s="27" t="s">
        <v>259</v>
      </c>
      <c r="T80" s="71">
        <v>30006865</v>
      </c>
      <c r="U80" s="30" t="s">
        <v>250</v>
      </c>
      <c r="V80" s="29" t="s">
        <v>111</v>
      </c>
      <c r="W80" s="22" t="s">
        <v>149</v>
      </c>
      <c r="X80" s="71">
        <v>1000027351</v>
      </c>
      <c r="Y80" s="30" t="s">
        <v>251</v>
      </c>
      <c r="Z80" s="22" t="s">
        <v>39</v>
      </c>
      <c r="AA80" s="22" t="s">
        <v>30</v>
      </c>
      <c r="AB80" s="32" t="s">
        <v>257</v>
      </c>
      <c r="AC80" s="32" t="s">
        <v>212</v>
      </c>
      <c r="AD80" s="20" t="str">
        <f>+_xlfn.XLOOKUP(AE80,Tabla15[VARIEDAD],Tabla15[COD5],"")</f>
        <v>Todo</v>
      </c>
      <c r="AE80" s="22" t="s">
        <v>31</v>
      </c>
      <c r="AF80" s="73" t="str">
        <f>_xlfn.XLOOKUP(AG80,Tabla14[FAMILIA],Tabla14[COD4],"")</f>
        <v>Todo</v>
      </c>
      <c r="AG80" s="22" t="s">
        <v>31</v>
      </c>
      <c r="AH80" s="73" t="s">
        <v>31</v>
      </c>
      <c r="AI80" s="22" t="s">
        <v>31</v>
      </c>
      <c r="AJ80" s="22" t="s">
        <v>32</v>
      </c>
      <c r="AK80" s="33" t="s">
        <v>37</v>
      </c>
      <c r="AL80" s="34">
        <v>1</v>
      </c>
      <c r="AM80" s="35"/>
      <c r="AN80" s="33" t="s">
        <v>47</v>
      </c>
      <c r="AO80" s="35" t="s">
        <v>289</v>
      </c>
      <c r="AP80" s="35"/>
      <c r="AQ80" s="33"/>
      <c r="AR80" s="33"/>
      <c r="AS80" s="33" t="s">
        <v>258</v>
      </c>
      <c r="AT80" s="33"/>
      <c r="AU80" s="33"/>
      <c r="AV80" s="33"/>
      <c r="AW80" s="79"/>
    </row>
    <row r="81" spans="1:49" x14ac:dyDescent="0.25">
      <c r="A81" s="77"/>
      <c r="B81" s="22" t="s">
        <v>405</v>
      </c>
      <c r="C81" s="22" t="s">
        <v>23</v>
      </c>
      <c r="D81" s="49" t="s">
        <v>274</v>
      </c>
      <c r="E81" s="21" t="s">
        <v>274</v>
      </c>
      <c r="F81" s="24" t="s">
        <v>71</v>
      </c>
      <c r="G81" s="25"/>
      <c r="H81" s="26"/>
      <c r="I81" s="23"/>
      <c r="J81" s="27" t="s">
        <v>25</v>
      </c>
      <c r="K81" s="27"/>
      <c r="L81" s="27"/>
      <c r="M81" s="49" t="str">
        <f>+_xlfn.XLOOKUP(L81,Tabla9[Autonomia],Tabla9[Rango],"")</f>
        <v/>
      </c>
      <c r="N81" s="22"/>
      <c r="O81" s="22"/>
      <c r="P81" s="49"/>
      <c r="Q81" s="22" t="s">
        <v>69</v>
      </c>
      <c r="R81" s="28">
        <v>2102184</v>
      </c>
      <c r="S81" s="27" t="s">
        <v>259</v>
      </c>
      <c r="T81" s="71">
        <v>30007454</v>
      </c>
      <c r="U81" s="30" t="s">
        <v>252</v>
      </c>
      <c r="V81" s="29" t="s">
        <v>111</v>
      </c>
      <c r="W81" s="22" t="s">
        <v>149</v>
      </c>
      <c r="X81" s="71">
        <v>1000027351</v>
      </c>
      <c r="Y81" s="30" t="s">
        <v>251</v>
      </c>
      <c r="Z81" s="22" t="s">
        <v>39</v>
      </c>
      <c r="AA81" s="22" t="s">
        <v>30</v>
      </c>
      <c r="AB81" s="32" t="s">
        <v>257</v>
      </c>
      <c r="AC81" s="32" t="s">
        <v>212</v>
      </c>
      <c r="AD81" s="20" t="str">
        <f>+_xlfn.XLOOKUP(AE81,Tabla15[VARIEDAD],Tabla15[COD5],"")</f>
        <v>Todo</v>
      </c>
      <c r="AE81" s="22" t="s">
        <v>31</v>
      </c>
      <c r="AF81" s="73" t="str">
        <f>_xlfn.XLOOKUP(AG81,Tabla14[FAMILIA],Tabla14[COD4],"")</f>
        <v>Todo</v>
      </c>
      <c r="AG81" s="22" t="s">
        <v>31</v>
      </c>
      <c r="AH81" s="73" t="s">
        <v>31</v>
      </c>
      <c r="AI81" s="22" t="s">
        <v>31</v>
      </c>
      <c r="AJ81" s="22" t="s">
        <v>32</v>
      </c>
      <c r="AK81" s="33" t="s">
        <v>37</v>
      </c>
      <c r="AL81" s="34">
        <v>1</v>
      </c>
      <c r="AM81" s="35"/>
      <c r="AN81" s="33" t="s">
        <v>47</v>
      </c>
      <c r="AO81" s="35" t="s">
        <v>289</v>
      </c>
      <c r="AP81" s="35"/>
      <c r="AQ81" s="33"/>
      <c r="AR81" s="33"/>
      <c r="AS81" s="33" t="s">
        <v>258</v>
      </c>
      <c r="AT81" s="33"/>
      <c r="AU81" s="33"/>
      <c r="AV81" s="33"/>
      <c r="AW81" s="79"/>
    </row>
    <row r="82" spans="1:49" x14ac:dyDescent="0.25">
      <c r="A82" s="77"/>
      <c r="B82" s="22" t="s">
        <v>405</v>
      </c>
      <c r="C82" s="22" t="s">
        <v>23</v>
      </c>
      <c r="D82" s="49" t="s">
        <v>274</v>
      </c>
      <c r="E82" s="21" t="s">
        <v>274</v>
      </c>
      <c r="F82" s="24" t="s">
        <v>71</v>
      </c>
      <c r="G82" s="25"/>
      <c r="H82" s="26"/>
      <c r="I82" s="23"/>
      <c r="J82" s="27" t="s">
        <v>25</v>
      </c>
      <c r="K82" s="27"/>
      <c r="L82" s="27"/>
      <c r="M82" s="49" t="str">
        <f>+_xlfn.XLOOKUP(L82,Tabla9[Autonomia],Tabla9[Rango],"")</f>
        <v/>
      </c>
      <c r="N82" s="22"/>
      <c r="O82" s="22"/>
      <c r="P82" s="49"/>
      <c r="Q82" s="22" t="s">
        <v>69</v>
      </c>
      <c r="R82" s="28">
        <v>2102184</v>
      </c>
      <c r="S82" s="27" t="s">
        <v>259</v>
      </c>
      <c r="T82" s="71">
        <v>30007229</v>
      </c>
      <c r="U82" s="30" t="s">
        <v>253</v>
      </c>
      <c r="V82" s="29" t="s">
        <v>111</v>
      </c>
      <c r="W82" s="22" t="s">
        <v>149</v>
      </c>
      <c r="X82" s="71">
        <v>1000027351</v>
      </c>
      <c r="Y82" s="30" t="s">
        <v>251</v>
      </c>
      <c r="Z82" s="22" t="s">
        <v>39</v>
      </c>
      <c r="AA82" s="22" t="s">
        <v>30</v>
      </c>
      <c r="AB82" s="32" t="s">
        <v>257</v>
      </c>
      <c r="AC82" s="32" t="s">
        <v>212</v>
      </c>
      <c r="AD82" s="20" t="str">
        <f>+_xlfn.XLOOKUP(AE82,Tabla15[VARIEDAD],Tabla15[COD5],"")</f>
        <v>Todo</v>
      </c>
      <c r="AE82" s="22" t="s">
        <v>31</v>
      </c>
      <c r="AF82" s="73" t="str">
        <f>_xlfn.XLOOKUP(AG82,Tabla14[FAMILIA],Tabla14[COD4],"")</f>
        <v>Todo</v>
      </c>
      <c r="AG82" s="22" t="s">
        <v>31</v>
      </c>
      <c r="AH82" s="73" t="s">
        <v>31</v>
      </c>
      <c r="AI82" s="22" t="s">
        <v>31</v>
      </c>
      <c r="AJ82" s="22" t="s">
        <v>32</v>
      </c>
      <c r="AK82" s="33" t="s">
        <v>37</v>
      </c>
      <c r="AL82" s="34">
        <v>1</v>
      </c>
      <c r="AM82" s="35"/>
      <c r="AN82" s="33" t="s">
        <v>47</v>
      </c>
      <c r="AO82" s="35" t="s">
        <v>289</v>
      </c>
      <c r="AP82" s="35"/>
      <c r="AQ82" s="33"/>
      <c r="AR82" s="33"/>
      <c r="AS82" s="33" t="s">
        <v>258</v>
      </c>
      <c r="AT82" s="33"/>
      <c r="AU82" s="33"/>
      <c r="AV82" s="33"/>
      <c r="AW82" s="79"/>
    </row>
    <row r="83" spans="1:49" x14ac:dyDescent="0.25">
      <c r="A83" s="77"/>
      <c r="B83" s="22" t="s">
        <v>405</v>
      </c>
      <c r="C83" s="22" t="s">
        <v>23</v>
      </c>
      <c r="D83" s="49" t="s">
        <v>274</v>
      </c>
      <c r="E83" s="21" t="s">
        <v>274</v>
      </c>
      <c r="F83" s="24" t="s">
        <v>71</v>
      </c>
      <c r="G83" s="25"/>
      <c r="H83" s="26"/>
      <c r="I83" s="23"/>
      <c r="J83" s="27" t="s">
        <v>25</v>
      </c>
      <c r="K83" s="27"/>
      <c r="L83" s="27"/>
      <c r="M83" s="49" t="str">
        <f>+_xlfn.XLOOKUP(L83,Tabla9[Autonomia],Tabla9[Rango],"")</f>
        <v/>
      </c>
      <c r="N83" s="22"/>
      <c r="O83" s="22"/>
      <c r="P83" s="49"/>
      <c r="Q83" s="22" t="s">
        <v>69</v>
      </c>
      <c r="R83" s="28">
        <v>2102184</v>
      </c>
      <c r="S83" s="27" t="s">
        <v>259</v>
      </c>
      <c r="T83" s="71">
        <v>30007224</v>
      </c>
      <c r="U83" s="30" t="s">
        <v>254</v>
      </c>
      <c r="V83" s="29" t="s">
        <v>111</v>
      </c>
      <c r="W83" s="22" t="s">
        <v>149</v>
      </c>
      <c r="X83" s="71">
        <v>1000027351</v>
      </c>
      <c r="Y83" s="30" t="s">
        <v>251</v>
      </c>
      <c r="Z83" s="22" t="s">
        <v>39</v>
      </c>
      <c r="AA83" s="22" t="s">
        <v>30</v>
      </c>
      <c r="AB83" s="32" t="s">
        <v>257</v>
      </c>
      <c r="AC83" s="32" t="s">
        <v>212</v>
      </c>
      <c r="AD83" s="20" t="str">
        <f>+_xlfn.XLOOKUP(AE83,Tabla15[VARIEDAD],Tabla15[COD5],"")</f>
        <v>Todo</v>
      </c>
      <c r="AE83" s="22" t="s">
        <v>31</v>
      </c>
      <c r="AF83" s="73" t="str">
        <f>_xlfn.XLOOKUP(AG83,Tabla14[FAMILIA],Tabla14[COD4],"")</f>
        <v>Todo</v>
      </c>
      <c r="AG83" s="22" t="s">
        <v>31</v>
      </c>
      <c r="AH83" s="73" t="s">
        <v>31</v>
      </c>
      <c r="AI83" s="22" t="s">
        <v>31</v>
      </c>
      <c r="AJ83" s="22" t="s">
        <v>32</v>
      </c>
      <c r="AK83" s="33" t="s">
        <v>37</v>
      </c>
      <c r="AL83" s="34">
        <v>1</v>
      </c>
      <c r="AM83" s="35"/>
      <c r="AN83" s="33" t="s">
        <v>47</v>
      </c>
      <c r="AO83" s="35" t="s">
        <v>289</v>
      </c>
      <c r="AP83" s="35"/>
      <c r="AQ83" s="33"/>
      <c r="AR83" s="33"/>
      <c r="AS83" s="33" t="s">
        <v>258</v>
      </c>
      <c r="AT83" s="33"/>
      <c r="AU83" s="33"/>
      <c r="AV83" s="33"/>
      <c r="AW83" s="79"/>
    </row>
    <row r="84" spans="1:49" x14ac:dyDescent="0.25">
      <c r="A84" s="77"/>
      <c r="B84" s="22" t="s">
        <v>405</v>
      </c>
      <c r="C84" s="22" t="s">
        <v>23</v>
      </c>
      <c r="D84" s="49" t="s">
        <v>274</v>
      </c>
      <c r="E84" s="21" t="s">
        <v>274</v>
      </c>
      <c r="F84" s="24" t="s">
        <v>71</v>
      </c>
      <c r="G84" s="25"/>
      <c r="H84" s="26"/>
      <c r="I84" s="23"/>
      <c r="J84" s="27" t="s">
        <v>25</v>
      </c>
      <c r="K84" s="27"/>
      <c r="L84" s="27"/>
      <c r="M84" s="49" t="str">
        <f>+_xlfn.XLOOKUP(L84,Tabla9[Autonomia],Tabla9[Rango],"")</f>
        <v/>
      </c>
      <c r="N84" s="22"/>
      <c r="O84" s="22"/>
      <c r="P84" s="49"/>
      <c r="Q84" s="22" t="s">
        <v>69</v>
      </c>
      <c r="R84" s="28">
        <v>2102184</v>
      </c>
      <c r="S84" s="27" t="s">
        <v>259</v>
      </c>
      <c r="T84" s="71">
        <v>30006827</v>
      </c>
      <c r="U84" s="30" t="s">
        <v>255</v>
      </c>
      <c r="V84" s="29" t="s">
        <v>111</v>
      </c>
      <c r="W84" s="22" t="s">
        <v>149</v>
      </c>
      <c r="X84" s="71">
        <v>1000027351</v>
      </c>
      <c r="Y84" s="30" t="s">
        <v>251</v>
      </c>
      <c r="Z84" s="22" t="s">
        <v>39</v>
      </c>
      <c r="AA84" s="22" t="s">
        <v>30</v>
      </c>
      <c r="AB84" s="32" t="s">
        <v>257</v>
      </c>
      <c r="AC84" s="32" t="s">
        <v>212</v>
      </c>
      <c r="AD84" s="20" t="str">
        <f>+_xlfn.XLOOKUP(AE84,Tabla15[VARIEDAD],Tabla15[COD5],"")</f>
        <v>Todo</v>
      </c>
      <c r="AE84" s="22" t="s">
        <v>31</v>
      </c>
      <c r="AF84" s="73" t="str">
        <f>_xlfn.XLOOKUP(AG84,Tabla14[FAMILIA],Tabla14[COD4],"")</f>
        <v>Todo</v>
      </c>
      <c r="AG84" s="22" t="s">
        <v>31</v>
      </c>
      <c r="AH84" s="73" t="s">
        <v>31</v>
      </c>
      <c r="AI84" s="22" t="s">
        <v>31</v>
      </c>
      <c r="AJ84" s="22" t="s">
        <v>32</v>
      </c>
      <c r="AK84" s="33" t="s">
        <v>37</v>
      </c>
      <c r="AL84" s="34">
        <v>1</v>
      </c>
      <c r="AM84" s="35"/>
      <c r="AN84" s="33" t="s">
        <v>47</v>
      </c>
      <c r="AO84" s="35" t="s">
        <v>289</v>
      </c>
      <c r="AP84" s="35"/>
      <c r="AQ84" s="33"/>
      <c r="AR84" s="33"/>
      <c r="AS84" s="33" t="s">
        <v>258</v>
      </c>
      <c r="AT84" s="33"/>
      <c r="AU84" s="33"/>
      <c r="AV84" s="33"/>
      <c r="AW84" s="79"/>
    </row>
    <row r="85" spans="1:49" x14ac:dyDescent="0.25">
      <c r="A85" s="77"/>
      <c r="B85" s="22" t="s">
        <v>405</v>
      </c>
      <c r="C85" s="22" t="s">
        <v>23</v>
      </c>
      <c r="D85" s="49" t="s">
        <v>274</v>
      </c>
      <c r="E85" s="21" t="s">
        <v>274</v>
      </c>
      <c r="F85" s="24" t="s">
        <v>71</v>
      </c>
      <c r="G85" s="25"/>
      <c r="H85" s="26"/>
      <c r="I85" s="23"/>
      <c r="J85" s="27" t="s">
        <v>25</v>
      </c>
      <c r="K85" s="27"/>
      <c r="L85" s="27"/>
      <c r="M85" s="49" t="str">
        <f>+_xlfn.XLOOKUP(L85,Tabla9[Autonomia],Tabla9[Rango],"")</f>
        <v/>
      </c>
      <c r="N85" s="22"/>
      <c r="O85" s="22"/>
      <c r="P85" s="49"/>
      <c r="Q85" s="22" t="s">
        <v>69</v>
      </c>
      <c r="R85" s="28">
        <v>2102184</v>
      </c>
      <c r="S85" s="27" t="s">
        <v>259</v>
      </c>
      <c r="T85" s="71">
        <v>30007469</v>
      </c>
      <c r="U85" s="30" t="s">
        <v>256</v>
      </c>
      <c r="V85" s="29" t="s">
        <v>111</v>
      </c>
      <c r="W85" s="22" t="s">
        <v>149</v>
      </c>
      <c r="X85" s="71">
        <v>1000027351</v>
      </c>
      <c r="Y85" s="30" t="s">
        <v>251</v>
      </c>
      <c r="Z85" s="22" t="s">
        <v>39</v>
      </c>
      <c r="AA85" s="22" t="s">
        <v>30</v>
      </c>
      <c r="AB85" s="32" t="s">
        <v>257</v>
      </c>
      <c r="AC85" s="32" t="s">
        <v>212</v>
      </c>
      <c r="AD85" s="20" t="str">
        <f>+_xlfn.XLOOKUP(AE85,Tabla15[VARIEDAD],Tabla15[COD5],"")</f>
        <v>Todo</v>
      </c>
      <c r="AE85" s="22" t="s">
        <v>31</v>
      </c>
      <c r="AF85" s="73" t="str">
        <f>_xlfn.XLOOKUP(AG85,Tabla14[FAMILIA],Tabla14[COD4],"")</f>
        <v>Todo</v>
      </c>
      <c r="AG85" s="22" t="s">
        <v>31</v>
      </c>
      <c r="AH85" s="73" t="s">
        <v>31</v>
      </c>
      <c r="AI85" s="22" t="s">
        <v>31</v>
      </c>
      <c r="AJ85" s="22" t="s">
        <v>32</v>
      </c>
      <c r="AK85" s="33" t="s">
        <v>37</v>
      </c>
      <c r="AL85" s="34">
        <v>1</v>
      </c>
      <c r="AM85" s="35"/>
      <c r="AN85" s="33" t="s">
        <v>47</v>
      </c>
      <c r="AO85" s="35" t="s">
        <v>289</v>
      </c>
      <c r="AP85" s="35"/>
      <c r="AQ85" s="33"/>
      <c r="AR85" s="33"/>
      <c r="AS85" s="33" t="s">
        <v>258</v>
      </c>
      <c r="AT85" s="33"/>
      <c r="AU85" s="33"/>
      <c r="AV85" s="33"/>
      <c r="AW85" s="79"/>
    </row>
    <row r="86" spans="1:49" x14ac:dyDescent="0.25">
      <c r="A86" s="77"/>
      <c r="B86" s="22" t="s">
        <v>404</v>
      </c>
      <c r="C86" s="22" t="s">
        <v>23</v>
      </c>
      <c r="D86" s="49">
        <v>2020</v>
      </c>
      <c r="E86" s="52">
        <v>43900</v>
      </c>
      <c r="F86" s="24" t="s">
        <v>71</v>
      </c>
      <c r="G86" s="25"/>
      <c r="H86" s="26"/>
      <c r="I86" s="23"/>
      <c r="J86" s="27" t="s">
        <v>25</v>
      </c>
      <c r="K86" s="27"/>
      <c r="L86" s="27"/>
      <c r="M86" s="49" t="str">
        <f>+_xlfn.XLOOKUP(L86,Tabla9[Autonomia],Tabla9[Rango],"")</f>
        <v/>
      </c>
      <c r="N86" s="22"/>
      <c r="O86" s="22"/>
      <c r="P86" s="49"/>
      <c r="Q86" s="22" t="s">
        <v>69</v>
      </c>
      <c r="R86" s="28">
        <v>2102184</v>
      </c>
      <c r="S86" s="27" t="s">
        <v>259</v>
      </c>
      <c r="T86" s="71">
        <v>30005145</v>
      </c>
      <c r="U86" s="30" t="s">
        <v>260</v>
      </c>
      <c r="V86" s="29" t="s">
        <v>110</v>
      </c>
      <c r="W86" s="22" t="s">
        <v>149</v>
      </c>
      <c r="X86" s="71">
        <v>1000025546</v>
      </c>
      <c r="Y86" s="30" t="s">
        <v>261</v>
      </c>
      <c r="Z86" s="22" t="s">
        <v>39</v>
      </c>
      <c r="AA86" s="22" t="s">
        <v>30</v>
      </c>
      <c r="AB86" s="32" t="s">
        <v>264</v>
      </c>
      <c r="AC86" s="32" t="s">
        <v>212</v>
      </c>
      <c r="AD86" s="20" t="str">
        <f>+_xlfn.XLOOKUP(AE86,Tabla15[VARIEDAD],Tabla15[COD5],"")</f>
        <v>Todo</v>
      </c>
      <c r="AE86" s="22" t="s">
        <v>31</v>
      </c>
      <c r="AF86" s="73" t="str">
        <f>_xlfn.XLOOKUP(AG86,Tabla14[FAMILIA],Tabla14[COD4],"")</f>
        <v>Todo</v>
      </c>
      <c r="AG86" s="22" t="s">
        <v>31</v>
      </c>
      <c r="AH86" s="73" t="s">
        <v>31</v>
      </c>
      <c r="AI86" s="22" t="s">
        <v>31</v>
      </c>
      <c r="AJ86" s="22" t="s">
        <v>32</v>
      </c>
      <c r="AK86" s="33" t="s">
        <v>37</v>
      </c>
      <c r="AL86" s="34">
        <v>1</v>
      </c>
      <c r="AM86" s="35"/>
      <c r="AN86" s="33" t="s">
        <v>47</v>
      </c>
      <c r="AO86" s="35" t="s">
        <v>289</v>
      </c>
      <c r="AP86" s="35"/>
      <c r="AQ86" s="33"/>
      <c r="AR86" s="33"/>
      <c r="AS86" s="33" t="s">
        <v>373</v>
      </c>
      <c r="AT86" s="33"/>
      <c r="AU86" s="33"/>
      <c r="AV86" s="33"/>
      <c r="AW86" s="79"/>
    </row>
    <row r="87" spans="1:49" x14ac:dyDescent="0.25">
      <c r="A87" s="77"/>
      <c r="B87" s="22" t="s">
        <v>404</v>
      </c>
      <c r="C87" s="22" t="s">
        <v>23</v>
      </c>
      <c r="D87" s="49">
        <v>2020</v>
      </c>
      <c r="E87" s="52">
        <v>43900</v>
      </c>
      <c r="F87" s="24" t="s">
        <v>71</v>
      </c>
      <c r="G87" s="25"/>
      <c r="H87" s="26"/>
      <c r="I87" s="23"/>
      <c r="J87" s="27" t="s">
        <v>25</v>
      </c>
      <c r="K87" s="27"/>
      <c r="L87" s="27"/>
      <c r="M87" s="49" t="str">
        <f>+_xlfn.XLOOKUP(L87,Tabla9[Autonomia],Tabla9[Rango],"")</f>
        <v/>
      </c>
      <c r="N87" s="22"/>
      <c r="O87" s="22"/>
      <c r="P87" s="49"/>
      <c r="Q87" s="22" t="s">
        <v>69</v>
      </c>
      <c r="R87" s="28">
        <v>2102184</v>
      </c>
      <c r="S87" s="27" t="s">
        <v>259</v>
      </c>
      <c r="T87" s="71">
        <v>30005587</v>
      </c>
      <c r="U87" s="30" t="s">
        <v>262</v>
      </c>
      <c r="V87" s="29" t="s">
        <v>110</v>
      </c>
      <c r="W87" s="22" t="s">
        <v>149</v>
      </c>
      <c r="X87" s="71">
        <v>1000025546</v>
      </c>
      <c r="Y87" s="30" t="s">
        <v>261</v>
      </c>
      <c r="Z87" s="22" t="s">
        <v>39</v>
      </c>
      <c r="AA87" s="22" t="s">
        <v>30</v>
      </c>
      <c r="AB87" s="32" t="s">
        <v>264</v>
      </c>
      <c r="AC87" s="32" t="s">
        <v>212</v>
      </c>
      <c r="AD87" s="20" t="str">
        <f>+_xlfn.XLOOKUP(AE87,Tabla15[VARIEDAD],Tabla15[COD5],"")</f>
        <v>Todo</v>
      </c>
      <c r="AE87" s="22" t="s">
        <v>31</v>
      </c>
      <c r="AF87" s="73" t="str">
        <f>_xlfn.XLOOKUP(AG87,Tabla14[FAMILIA],Tabla14[COD4],"")</f>
        <v>Todo</v>
      </c>
      <c r="AG87" s="22" t="s">
        <v>31</v>
      </c>
      <c r="AH87" s="73" t="s">
        <v>31</v>
      </c>
      <c r="AI87" s="22" t="s">
        <v>31</v>
      </c>
      <c r="AJ87" s="22" t="s">
        <v>32</v>
      </c>
      <c r="AK87" s="33" t="s">
        <v>37</v>
      </c>
      <c r="AL87" s="34">
        <v>1</v>
      </c>
      <c r="AM87" s="35"/>
      <c r="AN87" s="33" t="s">
        <v>47</v>
      </c>
      <c r="AO87" s="35" t="s">
        <v>289</v>
      </c>
      <c r="AP87" s="35"/>
      <c r="AQ87" s="33"/>
      <c r="AR87" s="33"/>
      <c r="AS87" s="33" t="s">
        <v>373</v>
      </c>
      <c r="AT87" s="33"/>
      <c r="AU87" s="33"/>
      <c r="AV87" s="33"/>
      <c r="AW87" s="79"/>
    </row>
    <row r="88" spans="1:49" x14ac:dyDescent="0.25">
      <c r="A88" s="77"/>
      <c r="B88" s="22" t="s">
        <v>404</v>
      </c>
      <c r="C88" s="22" t="s">
        <v>23</v>
      </c>
      <c r="D88" s="49">
        <v>2020</v>
      </c>
      <c r="E88" s="52">
        <v>43900</v>
      </c>
      <c r="F88" s="24" t="s">
        <v>71</v>
      </c>
      <c r="G88" s="25"/>
      <c r="H88" s="26"/>
      <c r="I88" s="23"/>
      <c r="J88" s="27" t="s">
        <v>25</v>
      </c>
      <c r="K88" s="27"/>
      <c r="L88" s="27"/>
      <c r="M88" s="49" t="str">
        <f>+_xlfn.XLOOKUP(L88,Tabla9[Autonomia],Tabla9[Rango],"")</f>
        <v/>
      </c>
      <c r="N88" s="22"/>
      <c r="O88" s="22"/>
      <c r="P88" s="49"/>
      <c r="Q88" s="22" t="s">
        <v>69</v>
      </c>
      <c r="R88" s="28">
        <v>2102184</v>
      </c>
      <c r="S88" s="27" t="s">
        <v>259</v>
      </c>
      <c r="T88" s="71">
        <v>30005628</v>
      </c>
      <c r="U88" s="30" t="s">
        <v>263</v>
      </c>
      <c r="V88" s="29" t="s">
        <v>110</v>
      </c>
      <c r="W88" s="22" t="s">
        <v>149</v>
      </c>
      <c r="X88" s="71">
        <v>1000025546</v>
      </c>
      <c r="Y88" s="30" t="s">
        <v>261</v>
      </c>
      <c r="Z88" s="22" t="s">
        <v>39</v>
      </c>
      <c r="AA88" s="22" t="s">
        <v>30</v>
      </c>
      <c r="AB88" s="32" t="s">
        <v>264</v>
      </c>
      <c r="AC88" s="32" t="s">
        <v>212</v>
      </c>
      <c r="AD88" s="20" t="str">
        <f>+_xlfn.XLOOKUP(AE88,Tabla15[VARIEDAD],Tabla15[COD5],"")</f>
        <v>Todo</v>
      </c>
      <c r="AE88" s="22" t="s">
        <v>31</v>
      </c>
      <c r="AF88" s="73" t="str">
        <f>_xlfn.XLOOKUP(AG88,Tabla14[FAMILIA],Tabla14[COD4],"")</f>
        <v>Todo</v>
      </c>
      <c r="AG88" s="22" t="s">
        <v>31</v>
      </c>
      <c r="AH88" s="73" t="s">
        <v>31</v>
      </c>
      <c r="AI88" s="22" t="s">
        <v>31</v>
      </c>
      <c r="AJ88" s="22" t="s">
        <v>32</v>
      </c>
      <c r="AK88" s="33" t="s">
        <v>37</v>
      </c>
      <c r="AL88" s="34">
        <v>1</v>
      </c>
      <c r="AM88" s="35"/>
      <c r="AN88" s="33" t="s">
        <v>47</v>
      </c>
      <c r="AO88" s="35" t="s">
        <v>289</v>
      </c>
      <c r="AP88" s="35"/>
      <c r="AQ88" s="33"/>
      <c r="AR88" s="33"/>
      <c r="AS88" s="33" t="s">
        <v>373</v>
      </c>
      <c r="AT88" s="33"/>
      <c r="AU88" s="33"/>
      <c r="AV88" s="33"/>
      <c r="AW88" s="79"/>
    </row>
    <row r="89" spans="1:49" x14ac:dyDescent="0.25">
      <c r="A89" s="77"/>
      <c r="B89" s="22" t="s">
        <v>402</v>
      </c>
      <c r="C89" s="22" t="s">
        <v>23</v>
      </c>
      <c r="D89" s="49">
        <v>2022</v>
      </c>
      <c r="E89" s="52">
        <v>44631</v>
      </c>
      <c r="F89" s="24" t="s">
        <v>71</v>
      </c>
      <c r="G89" s="25"/>
      <c r="H89" s="26"/>
      <c r="I89" s="23"/>
      <c r="J89" s="27" t="s">
        <v>25</v>
      </c>
      <c r="K89" s="27" t="s">
        <v>287</v>
      </c>
      <c r="L89" s="27" t="s">
        <v>181</v>
      </c>
      <c r="M89" s="49">
        <f>+_xlfn.XLOOKUP(L89,Tabla9[Autonomia],Tabla9[Rango],"")</f>
        <v>4</v>
      </c>
      <c r="N89" s="22"/>
      <c r="O89" s="22"/>
      <c r="P89" s="49"/>
      <c r="Q89" s="22" t="s">
        <v>69</v>
      </c>
      <c r="R89" s="28">
        <v>2102184</v>
      </c>
      <c r="S89" s="27" t="s">
        <v>259</v>
      </c>
      <c r="T89" s="71">
        <v>30005871</v>
      </c>
      <c r="U89" s="30" t="s">
        <v>265</v>
      </c>
      <c r="V89" s="29" t="s">
        <v>110</v>
      </c>
      <c r="W89" s="22" t="s">
        <v>149</v>
      </c>
      <c r="X89" s="71">
        <v>1000027348</v>
      </c>
      <c r="Y89" s="30" t="s">
        <v>266</v>
      </c>
      <c r="Z89" s="22" t="s">
        <v>39</v>
      </c>
      <c r="AA89" s="22" t="s">
        <v>30</v>
      </c>
      <c r="AB89" s="32" t="s">
        <v>257</v>
      </c>
      <c r="AC89" s="49" t="s">
        <v>213</v>
      </c>
      <c r="AD89" s="20" t="str">
        <f>+_xlfn.XLOOKUP(AE89,Tabla15[VARIEDAD],Tabla15[COD5],"")</f>
        <v>Todo</v>
      </c>
      <c r="AE89" s="22" t="s">
        <v>31</v>
      </c>
      <c r="AF89" s="73" t="str">
        <f>_xlfn.XLOOKUP(AG89,Tabla14[FAMILIA],Tabla14[COD4],"")</f>
        <v>Todo</v>
      </c>
      <c r="AG89" s="22" t="s">
        <v>31</v>
      </c>
      <c r="AH89" s="73" t="s">
        <v>31</v>
      </c>
      <c r="AI89" s="22" t="s">
        <v>31</v>
      </c>
      <c r="AJ89" s="22" t="s">
        <v>32</v>
      </c>
      <c r="AK89" s="33" t="s">
        <v>37</v>
      </c>
      <c r="AL89" s="34">
        <v>1</v>
      </c>
      <c r="AM89" s="35"/>
      <c r="AN89" s="33" t="s">
        <v>47</v>
      </c>
      <c r="AO89" s="35" t="s">
        <v>289</v>
      </c>
      <c r="AP89" s="35"/>
      <c r="AQ89" s="33"/>
      <c r="AR89" s="33"/>
      <c r="AS89" s="33" t="s">
        <v>377</v>
      </c>
      <c r="AT89" s="33"/>
      <c r="AU89" s="33"/>
      <c r="AV89" s="33"/>
      <c r="AW89" s="79"/>
    </row>
    <row r="90" spans="1:49" x14ac:dyDescent="0.25">
      <c r="A90" s="77"/>
      <c r="B90" s="22" t="s">
        <v>402</v>
      </c>
      <c r="C90" s="22" t="s">
        <v>23</v>
      </c>
      <c r="D90" s="49">
        <v>2022</v>
      </c>
      <c r="E90" s="52">
        <v>44631</v>
      </c>
      <c r="F90" s="24" t="s">
        <v>71</v>
      </c>
      <c r="G90" s="25"/>
      <c r="H90" s="26"/>
      <c r="I90" s="23"/>
      <c r="J90" s="27" t="s">
        <v>25</v>
      </c>
      <c r="K90" s="27" t="s">
        <v>287</v>
      </c>
      <c r="L90" s="27" t="s">
        <v>181</v>
      </c>
      <c r="M90" s="49">
        <f>+_xlfn.XLOOKUP(L90,Tabla9[Autonomia],Tabla9[Rango],"")</f>
        <v>4</v>
      </c>
      <c r="N90" s="22"/>
      <c r="O90" s="22"/>
      <c r="P90" s="49"/>
      <c r="Q90" s="22" t="s">
        <v>69</v>
      </c>
      <c r="R90" s="28">
        <v>2102184</v>
      </c>
      <c r="S90" s="27" t="s">
        <v>259</v>
      </c>
      <c r="T90" s="71">
        <v>30005774</v>
      </c>
      <c r="U90" s="30" t="s">
        <v>267</v>
      </c>
      <c r="V90" s="29" t="s">
        <v>110</v>
      </c>
      <c r="W90" s="22" t="s">
        <v>149</v>
      </c>
      <c r="X90" s="71">
        <v>1000027348</v>
      </c>
      <c r="Y90" s="30" t="s">
        <v>266</v>
      </c>
      <c r="Z90" s="22" t="s">
        <v>39</v>
      </c>
      <c r="AA90" s="22" t="s">
        <v>30</v>
      </c>
      <c r="AB90" s="32" t="s">
        <v>257</v>
      </c>
      <c r="AC90" s="49" t="s">
        <v>213</v>
      </c>
      <c r="AD90" s="20" t="str">
        <f>+_xlfn.XLOOKUP(AE90,Tabla15[VARIEDAD],Tabla15[COD5],"")</f>
        <v>Todo</v>
      </c>
      <c r="AE90" s="22" t="s">
        <v>31</v>
      </c>
      <c r="AF90" s="73" t="str">
        <f>_xlfn.XLOOKUP(AG90,Tabla14[FAMILIA],Tabla14[COD4],"")</f>
        <v>Todo</v>
      </c>
      <c r="AG90" s="22" t="s">
        <v>31</v>
      </c>
      <c r="AH90" s="73" t="s">
        <v>31</v>
      </c>
      <c r="AI90" s="22" t="s">
        <v>31</v>
      </c>
      <c r="AJ90" s="22" t="s">
        <v>32</v>
      </c>
      <c r="AK90" s="33" t="s">
        <v>37</v>
      </c>
      <c r="AL90" s="34">
        <v>1</v>
      </c>
      <c r="AM90" s="35"/>
      <c r="AN90" s="33" t="s">
        <v>47</v>
      </c>
      <c r="AO90" s="35" t="s">
        <v>289</v>
      </c>
      <c r="AP90" s="35"/>
      <c r="AQ90" s="33"/>
      <c r="AR90" s="33"/>
      <c r="AS90" s="33" t="s">
        <v>377</v>
      </c>
      <c r="AT90" s="33"/>
      <c r="AU90" s="33"/>
      <c r="AV90" s="33"/>
      <c r="AW90" s="79"/>
    </row>
    <row r="91" spans="1:49" x14ac:dyDescent="0.25">
      <c r="A91" s="77"/>
      <c r="B91" s="22" t="s">
        <v>402</v>
      </c>
      <c r="C91" s="22" t="s">
        <v>23</v>
      </c>
      <c r="D91" s="49">
        <v>2022</v>
      </c>
      <c r="E91" s="52">
        <v>44631</v>
      </c>
      <c r="F91" s="24" t="s">
        <v>71</v>
      </c>
      <c r="G91" s="25"/>
      <c r="H91" s="26"/>
      <c r="I91" s="23"/>
      <c r="J91" s="27" t="s">
        <v>25</v>
      </c>
      <c r="K91" s="27" t="s">
        <v>287</v>
      </c>
      <c r="L91" s="27" t="s">
        <v>181</v>
      </c>
      <c r="M91" s="49">
        <f>+_xlfn.XLOOKUP(L91,Tabla9[Autonomia],Tabla9[Rango],"")</f>
        <v>4</v>
      </c>
      <c r="N91" s="22"/>
      <c r="O91" s="22"/>
      <c r="P91" s="49"/>
      <c r="Q91" s="22" t="s">
        <v>69</v>
      </c>
      <c r="R91" s="28">
        <v>2102184</v>
      </c>
      <c r="S91" s="27" t="s">
        <v>259</v>
      </c>
      <c r="T91" s="71">
        <v>30005870</v>
      </c>
      <c r="U91" s="30" t="s">
        <v>268</v>
      </c>
      <c r="V91" s="29" t="s">
        <v>110</v>
      </c>
      <c r="W91" s="22" t="s">
        <v>149</v>
      </c>
      <c r="X91" s="71">
        <v>1000027348</v>
      </c>
      <c r="Y91" s="30" t="s">
        <v>266</v>
      </c>
      <c r="Z91" s="22" t="s">
        <v>39</v>
      </c>
      <c r="AA91" s="22" t="s">
        <v>30</v>
      </c>
      <c r="AB91" s="32" t="s">
        <v>257</v>
      </c>
      <c r="AC91" s="49" t="s">
        <v>213</v>
      </c>
      <c r="AD91" s="20" t="str">
        <f>+_xlfn.XLOOKUP(AE91,Tabla15[VARIEDAD],Tabla15[COD5],"")</f>
        <v>Todo</v>
      </c>
      <c r="AE91" s="22" t="s">
        <v>31</v>
      </c>
      <c r="AF91" s="73" t="str">
        <f>_xlfn.XLOOKUP(AG91,Tabla14[FAMILIA],Tabla14[COD4],"")</f>
        <v>Todo</v>
      </c>
      <c r="AG91" s="22" t="s">
        <v>31</v>
      </c>
      <c r="AH91" s="73" t="s">
        <v>31</v>
      </c>
      <c r="AI91" s="22" t="s">
        <v>31</v>
      </c>
      <c r="AJ91" s="22" t="s">
        <v>32</v>
      </c>
      <c r="AK91" s="33" t="s">
        <v>37</v>
      </c>
      <c r="AL91" s="34">
        <v>1</v>
      </c>
      <c r="AM91" s="35"/>
      <c r="AN91" s="33" t="s">
        <v>47</v>
      </c>
      <c r="AO91" s="35" t="s">
        <v>289</v>
      </c>
      <c r="AP91" s="35"/>
      <c r="AQ91" s="33"/>
      <c r="AR91" s="33"/>
      <c r="AS91" s="33" t="s">
        <v>377</v>
      </c>
      <c r="AT91" s="33"/>
      <c r="AU91" s="33"/>
      <c r="AV91" s="33"/>
      <c r="AW91" s="79"/>
    </row>
    <row r="92" spans="1:49" x14ac:dyDescent="0.25">
      <c r="A92" s="77"/>
      <c r="B92" s="22" t="s">
        <v>402</v>
      </c>
      <c r="C92" s="22" t="s">
        <v>23</v>
      </c>
      <c r="D92" s="49">
        <v>2022</v>
      </c>
      <c r="E92" s="52">
        <v>44631</v>
      </c>
      <c r="F92" s="24" t="s">
        <v>71</v>
      </c>
      <c r="G92" s="25"/>
      <c r="H92" s="26"/>
      <c r="I92" s="23"/>
      <c r="J92" s="27" t="s">
        <v>25</v>
      </c>
      <c r="K92" s="27" t="s">
        <v>287</v>
      </c>
      <c r="L92" s="27" t="s">
        <v>181</v>
      </c>
      <c r="M92" s="49">
        <f>+_xlfn.XLOOKUP(L92,Tabla9[Autonomia],Tabla9[Rango],"")</f>
        <v>4</v>
      </c>
      <c r="N92" s="22"/>
      <c r="O92" s="22"/>
      <c r="P92" s="49"/>
      <c r="Q92" s="22" t="s">
        <v>69</v>
      </c>
      <c r="R92" s="28">
        <v>2102184</v>
      </c>
      <c r="S92" s="27" t="s">
        <v>259</v>
      </c>
      <c r="T92" s="71">
        <v>30005146</v>
      </c>
      <c r="U92" s="30" t="s">
        <v>269</v>
      </c>
      <c r="V92" s="29" t="s">
        <v>110</v>
      </c>
      <c r="W92" s="22" t="s">
        <v>149</v>
      </c>
      <c r="X92" s="71">
        <v>1000027348</v>
      </c>
      <c r="Y92" s="30" t="s">
        <v>266</v>
      </c>
      <c r="Z92" s="22" t="s">
        <v>39</v>
      </c>
      <c r="AA92" s="22" t="s">
        <v>30</v>
      </c>
      <c r="AB92" s="32" t="s">
        <v>257</v>
      </c>
      <c r="AC92" s="49" t="s">
        <v>213</v>
      </c>
      <c r="AD92" s="20" t="str">
        <f>+_xlfn.XLOOKUP(AE92,Tabla15[VARIEDAD],Tabla15[COD5],"")</f>
        <v>Todo</v>
      </c>
      <c r="AE92" s="22" t="s">
        <v>31</v>
      </c>
      <c r="AF92" s="73" t="str">
        <f>_xlfn.XLOOKUP(AG92,Tabla14[FAMILIA],Tabla14[COD4],"")</f>
        <v>Todo</v>
      </c>
      <c r="AG92" s="22" t="s">
        <v>31</v>
      </c>
      <c r="AH92" s="73" t="s">
        <v>31</v>
      </c>
      <c r="AI92" s="22" t="s">
        <v>31</v>
      </c>
      <c r="AJ92" s="22" t="s">
        <v>32</v>
      </c>
      <c r="AK92" s="33" t="s">
        <v>37</v>
      </c>
      <c r="AL92" s="34">
        <v>1</v>
      </c>
      <c r="AM92" s="35"/>
      <c r="AN92" s="33" t="s">
        <v>47</v>
      </c>
      <c r="AO92" s="35" t="s">
        <v>289</v>
      </c>
      <c r="AP92" s="35"/>
      <c r="AQ92" s="33"/>
      <c r="AR92" s="33"/>
      <c r="AS92" s="33" t="s">
        <v>377</v>
      </c>
      <c r="AT92" s="33"/>
      <c r="AU92" s="33"/>
      <c r="AV92" s="33"/>
      <c r="AW92" s="79"/>
    </row>
    <row r="93" spans="1:49" x14ac:dyDescent="0.25">
      <c r="A93" s="77"/>
      <c r="B93" s="22" t="s">
        <v>402</v>
      </c>
      <c r="C93" s="22" t="s">
        <v>23</v>
      </c>
      <c r="D93" s="49">
        <v>2022</v>
      </c>
      <c r="E93" s="52">
        <v>44631</v>
      </c>
      <c r="F93" s="24" t="s">
        <v>71</v>
      </c>
      <c r="G93" s="25"/>
      <c r="H93" s="26"/>
      <c r="I93" s="23"/>
      <c r="J93" s="27" t="s">
        <v>25</v>
      </c>
      <c r="K93" s="27" t="s">
        <v>287</v>
      </c>
      <c r="L93" s="27" t="s">
        <v>181</v>
      </c>
      <c r="M93" s="49">
        <f>+_xlfn.XLOOKUP(L93,Tabla9[Autonomia],Tabla9[Rango],"")</f>
        <v>4</v>
      </c>
      <c r="N93" s="22"/>
      <c r="O93" s="22"/>
      <c r="P93" s="49"/>
      <c r="Q93" s="22" t="s">
        <v>69</v>
      </c>
      <c r="R93" s="28">
        <v>2102184</v>
      </c>
      <c r="S93" s="27" t="s">
        <v>259</v>
      </c>
      <c r="T93" s="71">
        <v>30007592</v>
      </c>
      <c r="U93" s="30" t="s">
        <v>270</v>
      </c>
      <c r="V93" s="29" t="s">
        <v>110</v>
      </c>
      <c r="W93" s="22" t="s">
        <v>149</v>
      </c>
      <c r="X93" s="71">
        <v>1000027348</v>
      </c>
      <c r="Y93" s="30" t="s">
        <v>266</v>
      </c>
      <c r="Z93" s="22" t="s">
        <v>39</v>
      </c>
      <c r="AA93" s="22" t="s">
        <v>30</v>
      </c>
      <c r="AB93" s="32" t="s">
        <v>257</v>
      </c>
      <c r="AC93" s="49" t="s">
        <v>213</v>
      </c>
      <c r="AD93" s="20" t="str">
        <f>+_xlfn.XLOOKUP(AE93,Tabla15[VARIEDAD],Tabla15[COD5],"")</f>
        <v>Todo</v>
      </c>
      <c r="AE93" s="22" t="s">
        <v>31</v>
      </c>
      <c r="AF93" s="73" t="str">
        <f>_xlfn.XLOOKUP(AG93,Tabla14[FAMILIA],Tabla14[COD4],"")</f>
        <v>Todo</v>
      </c>
      <c r="AG93" s="22" t="s">
        <v>31</v>
      </c>
      <c r="AH93" s="73" t="s">
        <v>31</v>
      </c>
      <c r="AI93" s="22" t="s">
        <v>31</v>
      </c>
      <c r="AJ93" s="22" t="s">
        <v>32</v>
      </c>
      <c r="AK93" s="33" t="s">
        <v>37</v>
      </c>
      <c r="AL93" s="34">
        <v>1</v>
      </c>
      <c r="AM93" s="35"/>
      <c r="AN93" s="33" t="s">
        <v>47</v>
      </c>
      <c r="AO93" s="35" t="s">
        <v>289</v>
      </c>
      <c r="AP93" s="35"/>
      <c r="AQ93" s="33"/>
      <c r="AR93" s="33"/>
      <c r="AS93" s="33" t="s">
        <v>377</v>
      </c>
      <c r="AT93" s="33"/>
      <c r="AU93" s="33"/>
      <c r="AV93" s="33"/>
      <c r="AW93" s="79"/>
    </row>
    <row r="94" spans="1:49" x14ac:dyDescent="0.25">
      <c r="A94" s="77"/>
      <c r="B94" s="22" t="s">
        <v>403</v>
      </c>
      <c r="C94" s="22" t="s">
        <v>23</v>
      </c>
      <c r="D94" s="49">
        <v>2023</v>
      </c>
      <c r="E94" s="52">
        <v>44981</v>
      </c>
      <c r="F94" s="24" t="s">
        <v>71</v>
      </c>
      <c r="G94" s="25"/>
      <c r="H94" s="26"/>
      <c r="I94" s="23"/>
      <c r="J94" s="27" t="s">
        <v>25</v>
      </c>
      <c r="K94" s="27" t="s">
        <v>41</v>
      </c>
      <c r="L94" s="27" t="s">
        <v>188</v>
      </c>
      <c r="M94" s="49">
        <f>+_xlfn.XLOOKUP(L94,Tabla9[Autonomia],Tabla9[Rango],"")</f>
        <v>4</v>
      </c>
      <c r="N94" s="22"/>
      <c r="O94" s="22"/>
      <c r="P94" s="49"/>
      <c r="Q94" s="22" t="s">
        <v>69</v>
      </c>
      <c r="R94" s="28">
        <v>2102184</v>
      </c>
      <c r="S94" s="27" t="s">
        <v>259</v>
      </c>
      <c r="T94" s="70" t="s">
        <v>31</v>
      </c>
      <c r="U94" s="30" t="s">
        <v>31</v>
      </c>
      <c r="V94" s="29" t="s">
        <v>110</v>
      </c>
      <c r="W94" s="22" t="s">
        <v>149</v>
      </c>
      <c r="X94" s="71">
        <v>1000025674</v>
      </c>
      <c r="Y94" s="30" t="s">
        <v>247</v>
      </c>
      <c r="Z94" s="22" t="s">
        <v>39</v>
      </c>
      <c r="AA94" s="22" t="s">
        <v>30</v>
      </c>
      <c r="AB94" s="32" t="s">
        <v>271</v>
      </c>
      <c r="AC94" s="32" t="s">
        <v>212</v>
      </c>
      <c r="AD94" s="20" t="str">
        <f>+_xlfn.XLOOKUP(AE94,Tabla15[VARIEDAD],Tabla15[COD5],"")</f>
        <v>Todo</v>
      </c>
      <c r="AE94" s="22" t="s">
        <v>31</v>
      </c>
      <c r="AF94" s="73" t="str">
        <f>_xlfn.XLOOKUP(AG94,Tabla14[FAMILIA],Tabla14[COD4],"")</f>
        <v>Todo</v>
      </c>
      <c r="AG94" s="22" t="s">
        <v>31</v>
      </c>
      <c r="AH94" s="73" t="s">
        <v>31</v>
      </c>
      <c r="AI94" s="22" t="s">
        <v>31</v>
      </c>
      <c r="AJ94" s="22" t="s">
        <v>32</v>
      </c>
      <c r="AK94" s="33" t="s">
        <v>37</v>
      </c>
      <c r="AL94" s="34">
        <v>1</v>
      </c>
      <c r="AM94" s="35"/>
      <c r="AN94" s="33" t="s">
        <v>47</v>
      </c>
      <c r="AO94" s="35" t="s">
        <v>289</v>
      </c>
      <c r="AP94" s="35"/>
      <c r="AQ94" s="33"/>
      <c r="AR94" s="33"/>
      <c r="AS94" s="33"/>
      <c r="AT94" s="33"/>
      <c r="AU94" s="33"/>
      <c r="AV94" s="33"/>
      <c r="AW94" s="79"/>
    </row>
    <row r="95" spans="1:49" x14ac:dyDescent="0.25">
      <c r="A95" s="77"/>
      <c r="B95" s="22" t="s">
        <v>419</v>
      </c>
      <c r="C95" s="22" t="s">
        <v>231</v>
      </c>
      <c r="D95" s="49">
        <v>2024</v>
      </c>
      <c r="E95" s="52">
        <v>45413</v>
      </c>
      <c r="F95" s="24" t="s">
        <v>71</v>
      </c>
      <c r="G95" s="25"/>
      <c r="H95" s="26"/>
      <c r="I95" s="25" t="s">
        <v>156</v>
      </c>
      <c r="J95" s="27" t="s">
        <v>288</v>
      </c>
      <c r="K95" s="27" t="s">
        <v>287</v>
      </c>
      <c r="L95" s="27" t="s">
        <v>181</v>
      </c>
      <c r="M95" s="49">
        <f>+_xlfn.XLOOKUP(L95,Tabla9[Autonomia],Tabla9[Rango],"")</f>
        <v>4</v>
      </c>
      <c r="N95" s="22"/>
      <c r="O95" s="22"/>
      <c r="P95" s="49"/>
      <c r="Q95" s="22" t="s">
        <v>69</v>
      </c>
      <c r="R95" s="28">
        <v>2102184</v>
      </c>
      <c r="S95" s="27" t="s">
        <v>259</v>
      </c>
      <c r="T95" s="70" t="s">
        <v>31</v>
      </c>
      <c r="U95" s="30" t="s">
        <v>31</v>
      </c>
      <c r="V95" s="29" t="s">
        <v>113</v>
      </c>
      <c r="W95" s="22" t="s">
        <v>149</v>
      </c>
      <c r="X95" s="71" t="s">
        <v>273</v>
      </c>
      <c r="Y95" s="30" t="s">
        <v>273</v>
      </c>
      <c r="Z95" s="29" t="s">
        <v>35</v>
      </c>
      <c r="AA95" s="22" t="s">
        <v>28</v>
      </c>
      <c r="AB95" s="32">
        <v>0.02</v>
      </c>
      <c r="AC95" s="32" t="s">
        <v>212</v>
      </c>
      <c r="AD95" s="20" t="str">
        <f>+_xlfn.XLOOKUP(AE95,Tabla15[VARIEDAD],Tabla15[COD5],"")</f>
        <v>Todo</v>
      </c>
      <c r="AE95" s="22" t="s">
        <v>31</v>
      </c>
      <c r="AF95" s="73">
        <f>_xlfn.XLOOKUP(AG95,Tabla14[FAMILIA],Tabla14[COD4],"")</f>
        <v>300</v>
      </c>
      <c r="AG95" s="22" t="s">
        <v>130</v>
      </c>
      <c r="AH95" s="74">
        <v>7530409</v>
      </c>
      <c r="AI95" s="22" t="s">
        <v>206</v>
      </c>
      <c r="AJ95" s="22" t="s">
        <v>74</v>
      </c>
      <c r="AK95" s="33" t="s">
        <v>74</v>
      </c>
      <c r="AL95" s="34">
        <v>1</v>
      </c>
      <c r="AM95" s="35"/>
      <c r="AN95" s="33" t="s">
        <v>85</v>
      </c>
      <c r="AO95" s="35" t="s">
        <v>53</v>
      </c>
      <c r="AP95" s="35"/>
      <c r="AQ95" s="33"/>
      <c r="AR95" s="33"/>
      <c r="AS95" s="33" t="s">
        <v>372</v>
      </c>
      <c r="AT95" s="33"/>
      <c r="AU95" s="33"/>
      <c r="AV95" s="33"/>
      <c r="AW95" s="79"/>
    </row>
    <row r="96" spans="1:49" x14ac:dyDescent="0.25">
      <c r="A96" s="77"/>
      <c r="B96" s="22" t="s">
        <v>419</v>
      </c>
      <c r="C96" s="22" t="s">
        <v>231</v>
      </c>
      <c r="D96" s="49">
        <v>2024</v>
      </c>
      <c r="E96" s="52">
        <v>45413</v>
      </c>
      <c r="F96" s="24" t="s">
        <v>71</v>
      </c>
      <c r="G96" s="25"/>
      <c r="H96" s="26"/>
      <c r="I96" s="25" t="s">
        <v>156</v>
      </c>
      <c r="J96" s="27" t="s">
        <v>288</v>
      </c>
      <c r="K96" s="27" t="s">
        <v>287</v>
      </c>
      <c r="L96" s="27" t="s">
        <v>181</v>
      </c>
      <c r="M96" s="49">
        <f>+_xlfn.XLOOKUP(L96,Tabla9[Autonomia],Tabla9[Rango],"")</f>
        <v>4</v>
      </c>
      <c r="N96" s="22"/>
      <c r="O96" s="22"/>
      <c r="P96" s="49"/>
      <c r="Q96" s="22" t="s">
        <v>69</v>
      </c>
      <c r="R96" s="28">
        <v>2102184</v>
      </c>
      <c r="S96" s="27" t="s">
        <v>259</v>
      </c>
      <c r="T96" s="70" t="s">
        <v>31</v>
      </c>
      <c r="U96" s="30" t="s">
        <v>31</v>
      </c>
      <c r="V96" s="29" t="s">
        <v>113</v>
      </c>
      <c r="W96" s="22" t="s">
        <v>149</v>
      </c>
      <c r="X96" s="71" t="s">
        <v>273</v>
      </c>
      <c r="Y96" s="30" t="s">
        <v>273</v>
      </c>
      <c r="Z96" s="29" t="s">
        <v>35</v>
      </c>
      <c r="AA96" s="22" t="s">
        <v>28</v>
      </c>
      <c r="AB96" s="32">
        <v>1.5318749999999916E-2</v>
      </c>
      <c r="AC96" s="32" t="s">
        <v>212</v>
      </c>
      <c r="AD96" s="20" t="str">
        <f>+_xlfn.XLOOKUP(AE96,Tabla15[VARIEDAD],Tabla15[COD5],"")</f>
        <v>Todo</v>
      </c>
      <c r="AE96" s="22" t="s">
        <v>31</v>
      </c>
      <c r="AF96" s="73">
        <f>_xlfn.XLOOKUP(AG96,Tabla14[FAMILIA],Tabla14[COD4],"")</f>
        <v>304</v>
      </c>
      <c r="AG96" s="22" t="s">
        <v>133</v>
      </c>
      <c r="AH96" s="74">
        <v>7530418</v>
      </c>
      <c r="AI96" s="22" t="s">
        <v>203</v>
      </c>
      <c r="AJ96" s="22" t="s">
        <v>74</v>
      </c>
      <c r="AK96" s="33" t="s">
        <v>74</v>
      </c>
      <c r="AL96" s="34">
        <v>1</v>
      </c>
      <c r="AM96" s="35"/>
      <c r="AN96" s="33" t="s">
        <v>85</v>
      </c>
      <c r="AO96" s="35" t="s">
        <v>53</v>
      </c>
      <c r="AP96" s="35"/>
      <c r="AQ96" s="33"/>
      <c r="AR96" s="33"/>
      <c r="AS96" s="33" t="s">
        <v>372</v>
      </c>
      <c r="AT96" s="33"/>
      <c r="AU96" s="33"/>
      <c r="AV96" s="33"/>
      <c r="AW96" s="79"/>
    </row>
    <row r="97" spans="1:49" x14ac:dyDescent="0.25">
      <c r="A97" s="77"/>
      <c r="B97" s="22" t="s">
        <v>419</v>
      </c>
      <c r="C97" s="22" t="s">
        <v>231</v>
      </c>
      <c r="D97" s="49">
        <v>2024</v>
      </c>
      <c r="E97" s="52">
        <v>45413</v>
      </c>
      <c r="F97" s="24" t="s">
        <v>71</v>
      </c>
      <c r="G97" s="25"/>
      <c r="H97" s="26"/>
      <c r="I97" s="25" t="s">
        <v>156</v>
      </c>
      <c r="J97" s="27" t="s">
        <v>288</v>
      </c>
      <c r="K97" s="27" t="s">
        <v>287</v>
      </c>
      <c r="L97" s="27" t="s">
        <v>181</v>
      </c>
      <c r="M97" s="49">
        <f>+_xlfn.XLOOKUP(L97,Tabla9[Autonomia],Tabla9[Rango],"")</f>
        <v>4</v>
      </c>
      <c r="N97" s="22"/>
      <c r="O97" s="22"/>
      <c r="P97" s="49"/>
      <c r="Q97" s="22" t="s">
        <v>69</v>
      </c>
      <c r="R97" s="28">
        <v>2102184</v>
      </c>
      <c r="S97" s="27" t="s">
        <v>259</v>
      </c>
      <c r="T97" s="70" t="s">
        <v>31</v>
      </c>
      <c r="U97" s="30" t="s">
        <v>31</v>
      </c>
      <c r="V97" s="29" t="s">
        <v>113</v>
      </c>
      <c r="W97" s="22" t="s">
        <v>149</v>
      </c>
      <c r="X97" s="71" t="s">
        <v>273</v>
      </c>
      <c r="Y97" s="30" t="s">
        <v>273</v>
      </c>
      <c r="Z97" s="29" t="s">
        <v>35</v>
      </c>
      <c r="AA97" s="22" t="s">
        <v>28</v>
      </c>
      <c r="AB97" s="32">
        <v>0.02</v>
      </c>
      <c r="AC97" s="32" t="s">
        <v>212</v>
      </c>
      <c r="AD97" s="20" t="str">
        <f>+_xlfn.XLOOKUP(AE97,Tabla15[VARIEDAD],Tabla15[COD5],"")</f>
        <v>Todo</v>
      </c>
      <c r="AE97" s="22" t="s">
        <v>31</v>
      </c>
      <c r="AF97" s="73">
        <f>_xlfn.XLOOKUP(AG97,Tabla14[FAMILIA],Tabla14[COD4],"")</f>
        <v>300</v>
      </c>
      <c r="AG97" s="22" t="s">
        <v>130</v>
      </c>
      <c r="AH97" s="74">
        <v>7530717</v>
      </c>
      <c r="AI97" s="22" t="s">
        <v>206</v>
      </c>
      <c r="AJ97" s="22" t="s">
        <v>74</v>
      </c>
      <c r="AK97" s="33" t="s">
        <v>74</v>
      </c>
      <c r="AL97" s="34">
        <v>1</v>
      </c>
      <c r="AM97" s="35"/>
      <c r="AN97" s="33" t="s">
        <v>85</v>
      </c>
      <c r="AO97" s="35" t="s">
        <v>53</v>
      </c>
      <c r="AP97" s="35"/>
      <c r="AQ97" s="33"/>
      <c r="AR97" s="33"/>
      <c r="AS97" s="33" t="s">
        <v>372</v>
      </c>
      <c r="AT97" s="33"/>
      <c r="AU97" s="33"/>
      <c r="AV97" s="33"/>
      <c r="AW97" s="79"/>
    </row>
    <row r="98" spans="1:49" x14ac:dyDescent="0.25">
      <c r="A98" s="77"/>
      <c r="B98" s="22" t="s">
        <v>419</v>
      </c>
      <c r="C98" s="22" t="s">
        <v>231</v>
      </c>
      <c r="D98" s="49">
        <v>2024</v>
      </c>
      <c r="E98" s="52">
        <v>45413</v>
      </c>
      <c r="F98" s="24" t="s">
        <v>71</v>
      </c>
      <c r="G98" s="25"/>
      <c r="H98" s="26"/>
      <c r="I98" s="25" t="s">
        <v>156</v>
      </c>
      <c r="J98" s="27" t="s">
        <v>288</v>
      </c>
      <c r="K98" s="27" t="s">
        <v>287</v>
      </c>
      <c r="L98" s="27" t="s">
        <v>181</v>
      </c>
      <c r="M98" s="49">
        <f>+_xlfn.XLOOKUP(L98,Tabla9[Autonomia],Tabla9[Rango],"")</f>
        <v>4</v>
      </c>
      <c r="N98" s="22"/>
      <c r="O98" s="22"/>
      <c r="P98" s="49"/>
      <c r="Q98" s="22" t="s">
        <v>69</v>
      </c>
      <c r="R98" s="28">
        <v>2102184</v>
      </c>
      <c r="S98" s="27" t="s">
        <v>259</v>
      </c>
      <c r="T98" s="70" t="s">
        <v>31</v>
      </c>
      <c r="U98" s="30" t="s">
        <v>31</v>
      </c>
      <c r="V98" s="29" t="s">
        <v>113</v>
      </c>
      <c r="W98" s="22" t="s">
        <v>149</v>
      </c>
      <c r="X98" s="71" t="s">
        <v>273</v>
      </c>
      <c r="Y98" s="30" t="s">
        <v>273</v>
      </c>
      <c r="Z98" s="29" t="s">
        <v>35</v>
      </c>
      <c r="AA98" s="22" t="s">
        <v>28</v>
      </c>
      <c r="AB98" s="32">
        <v>1.9324675324675241E-2</v>
      </c>
      <c r="AC98" s="32" t="s">
        <v>212</v>
      </c>
      <c r="AD98" s="20" t="str">
        <f>+_xlfn.XLOOKUP(AE98,Tabla15[VARIEDAD],Tabla15[COD5],"")</f>
        <v>Todo</v>
      </c>
      <c r="AE98" s="22" t="s">
        <v>31</v>
      </c>
      <c r="AF98" s="73">
        <f>_xlfn.XLOOKUP(AG98,Tabla14[FAMILIA],Tabla14[COD4],"")</f>
        <v>300</v>
      </c>
      <c r="AG98" s="22" t="s">
        <v>130</v>
      </c>
      <c r="AH98" s="74">
        <v>7530745</v>
      </c>
      <c r="AI98" s="22" t="s">
        <v>284</v>
      </c>
      <c r="AJ98" s="22" t="s">
        <v>74</v>
      </c>
      <c r="AK98" s="33" t="s">
        <v>74</v>
      </c>
      <c r="AL98" s="34">
        <v>1</v>
      </c>
      <c r="AM98" s="35"/>
      <c r="AN98" s="33" t="s">
        <v>85</v>
      </c>
      <c r="AO98" s="35" t="s">
        <v>53</v>
      </c>
      <c r="AP98" s="35"/>
      <c r="AQ98" s="33"/>
      <c r="AR98" s="33"/>
      <c r="AS98" s="33" t="s">
        <v>372</v>
      </c>
      <c r="AT98" s="33"/>
      <c r="AU98" s="33"/>
      <c r="AV98" s="33"/>
      <c r="AW98" s="79"/>
    </row>
    <row r="99" spans="1:49" x14ac:dyDescent="0.25">
      <c r="A99" s="77"/>
      <c r="B99" s="22" t="s">
        <v>419</v>
      </c>
      <c r="C99" s="22" t="s">
        <v>231</v>
      </c>
      <c r="D99" s="49">
        <v>2024</v>
      </c>
      <c r="E99" s="52">
        <v>45413</v>
      </c>
      <c r="F99" s="24" t="s">
        <v>71</v>
      </c>
      <c r="G99" s="25"/>
      <c r="H99" s="26"/>
      <c r="I99" s="25" t="s">
        <v>156</v>
      </c>
      <c r="J99" s="27" t="s">
        <v>288</v>
      </c>
      <c r="K99" s="27" t="s">
        <v>287</v>
      </c>
      <c r="L99" s="27" t="s">
        <v>181</v>
      </c>
      <c r="M99" s="49">
        <f>+_xlfn.XLOOKUP(L99,Tabla9[Autonomia],Tabla9[Rango],"")</f>
        <v>4</v>
      </c>
      <c r="N99" s="22"/>
      <c r="O99" s="22"/>
      <c r="P99" s="49"/>
      <c r="Q99" s="22" t="s">
        <v>69</v>
      </c>
      <c r="R99" s="28">
        <v>2102184</v>
      </c>
      <c r="S99" s="27" t="s">
        <v>259</v>
      </c>
      <c r="T99" s="70" t="s">
        <v>31</v>
      </c>
      <c r="U99" s="30" t="s">
        <v>31</v>
      </c>
      <c r="V99" s="29" t="s">
        <v>113</v>
      </c>
      <c r="W99" s="22" t="s">
        <v>149</v>
      </c>
      <c r="X99" s="71" t="s">
        <v>273</v>
      </c>
      <c r="Y99" s="30" t="s">
        <v>273</v>
      </c>
      <c r="Z99" s="29" t="s">
        <v>35</v>
      </c>
      <c r="AA99" s="22" t="s">
        <v>28</v>
      </c>
      <c r="AB99" s="32">
        <v>0.02</v>
      </c>
      <c r="AC99" s="32" t="s">
        <v>212</v>
      </c>
      <c r="AD99" s="20" t="str">
        <f>+_xlfn.XLOOKUP(AE99,Tabla15[VARIEDAD],Tabla15[COD5],"")</f>
        <v>Todo</v>
      </c>
      <c r="AE99" s="22" t="s">
        <v>31</v>
      </c>
      <c r="AF99" s="73">
        <f>_xlfn.XLOOKUP(AG99,Tabla14[FAMILIA],Tabla14[COD4],"")</f>
        <v>300</v>
      </c>
      <c r="AG99" s="22" t="s">
        <v>130</v>
      </c>
      <c r="AH99" s="74">
        <v>7530746</v>
      </c>
      <c r="AI99" s="22" t="s">
        <v>205</v>
      </c>
      <c r="AJ99" s="22" t="s">
        <v>74</v>
      </c>
      <c r="AK99" s="33" t="s">
        <v>74</v>
      </c>
      <c r="AL99" s="34">
        <v>1</v>
      </c>
      <c r="AM99" s="35"/>
      <c r="AN99" s="33" t="s">
        <v>85</v>
      </c>
      <c r="AO99" s="35" t="s">
        <v>53</v>
      </c>
      <c r="AP99" s="35"/>
      <c r="AQ99" s="33"/>
      <c r="AR99" s="33"/>
      <c r="AS99" s="33" t="s">
        <v>372</v>
      </c>
      <c r="AT99" s="33"/>
      <c r="AU99" s="33"/>
      <c r="AV99" s="33"/>
      <c r="AW99" s="79"/>
    </row>
    <row r="100" spans="1:49" x14ac:dyDescent="0.25">
      <c r="A100" s="77"/>
      <c r="B100" s="22" t="s">
        <v>419</v>
      </c>
      <c r="C100" s="22" t="s">
        <v>231</v>
      </c>
      <c r="D100" s="49">
        <v>2024</v>
      </c>
      <c r="E100" s="52">
        <v>45413</v>
      </c>
      <c r="F100" s="24" t="s">
        <v>71</v>
      </c>
      <c r="G100" s="25"/>
      <c r="H100" s="26"/>
      <c r="I100" s="25" t="s">
        <v>156</v>
      </c>
      <c r="J100" s="27" t="s">
        <v>288</v>
      </c>
      <c r="K100" s="27" t="s">
        <v>287</v>
      </c>
      <c r="L100" s="27" t="s">
        <v>181</v>
      </c>
      <c r="M100" s="49">
        <f>+_xlfn.XLOOKUP(L100,Tabla9[Autonomia],Tabla9[Rango],"")</f>
        <v>4</v>
      </c>
      <c r="N100" s="22"/>
      <c r="O100" s="22"/>
      <c r="P100" s="49"/>
      <c r="Q100" s="22" t="s">
        <v>69</v>
      </c>
      <c r="R100" s="28">
        <v>2102184</v>
      </c>
      <c r="S100" s="27" t="s">
        <v>259</v>
      </c>
      <c r="T100" s="70" t="s">
        <v>31</v>
      </c>
      <c r="U100" s="30" t="s">
        <v>31</v>
      </c>
      <c r="V100" s="29" t="s">
        <v>113</v>
      </c>
      <c r="W100" s="22" t="s">
        <v>149</v>
      </c>
      <c r="X100" s="71" t="s">
        <v>273</v>
      </c>
      <c r="Y100" s="30" t="s">
        <v>273</v>
      </c>
      <c r="Z100" s="29" t="s">
        <v>35</v>
      </c>
      <c r="AA100" s="22" t="s">
        <v>28</v>
      </c>
      <c r="AB100" s="32">
        <v>1.5309909326424875E-2</v>
      </c>
      <c r="AC100" s="32" t="s">
        <v>212</v>
      </c>
      <c r="AD100" s="20" t="str">
        <f>+_xlfn.XLOOKUP(AE100,Tabla15[VARIEDAD],Tabla15[COD5],"")</f>
        <v>Todo</v>
      </c>
      <c r="AE100" s="22" t="s">
        <v>31</v>
      </c>
      <c r="AF100" s="73">
        <f>_xlfn.XLOOKUP(AG100,Tabla14[FAMILIA],Tabla14[COD4],"")</f>
        <v>304</v>
      </c>
      <c r="AG100" s="22" t="s">
        <v>133</v>
      </c>
      <c r="AH100" s="74">
        <v>7530748</v>
      </c>
      <c r="AI100" s="22" t="s">
        <v>197</v>
      </c>
      <c r="AJ100" s="22" t="s">
        <v>74</v>
      </c>
      <c r="AK100" s="33" t="s">
        <v>74</v>
      </c>
      <c r="AL100" s="34">
        <v>1</v>
      </c>
      <c r="AM100" s="35"/>
      <c r="AN100" s="33" t="s">
        <v>85</v>
      </c>
      <c r="AO100" s="35" t="s">
        <v>53</v>
      </c>
      <c r="AP100" s="35"/>
      <c r="AQ100" s="33"/>
      <c r="AR100" s="33"/>
      <c r="AS100" s="33" t="s">
        <v>372</v>
      </c>
      <c r="AT100" s="33"/>
      <c r="AU100" s="33"/>
      <c r="AV100" s="33"/>
      <c r="AW100" s="79"/>
    </row>
    <row r="101" spans="1:49" x14ac:dyDescent="0.25">
      <c r="A101" s="77"/>
      <c r="B101" s="22" t="s">
        <v>419</v>
      </c>
      <c r="C101" s="22" t="s">
        <v>231</v>
      </c>
      <c r="D101" s="49">
        <v>2024</v>
      </c>
      <c r="E101" s="52">
        <v>45413</v>
      </c>
      <c r="F101" s="24" t="s">
        <v>71</v>
      </c>
      <c r="G101" s="25"/>
      <c r="H101" s="26"/>
      <c r="I101" s="25" t="s">
        <v>156</v>
      </c>
      <c r="J101" s="27" t="s">
        <v>288</v>
      </c>
      <c r="K101" s="27" t="s">
        <v>287</v>
      </c>
      <c r="L101" s="27" t="s">
        <v>181</v>
      </c>
      <c r="M101" s="49">
        <f>+_xlfn.XLOOKUP(L101,Tabla9[Autonomia],Tabla9[Rango],"")</f>
        <v>4</v>
      </c>
      <c r="N101" s="22"/>
      <c r="O101" s="22"/>
      <c r="P101" s="49"/>
      <c r="Q101" s="22" t="s">
        <v>69</v>
      </c>
      <c r="R101" s="28">
        <v>2102184</v>
      </c>
      <c r="S101" s="27" t="s">
        <v>259</v>
      </c>
      <c r="T101" s="70" t="s">
        <v>31</v>
      </c>
      <c r="U101" s="30" t="s">
        <v>31</v>
      </c>
      <c r="V101" s="29" t="s">
        <v>113</v>
      </c>
      <c r="W101" s="22" t="s">
        <v>149</v>
      </c>
      <c r="X101" s="71" t="s">
        <v>273</v>
      </c>
      <c r="Y101" s="30" t="s">
        <v>273</v>
      </c>
      <c r="Z101" s="29" t="s">
        <v>35</v>
      </c>
      <c r="AA101" s="22" t="s">
        <v>28</v>
      </c>
      <c r="AB101" s="32">
        <v>1.4803625377643587E-2</v>
      </c>
      <c r="AC101" s="32" t="s">
        <v>212</v>
      </c>
      <c r="AD101" s="20" t="str">
        <f>+_xlfn.XLOOKUP(AE101,Tabla15[VARIEDAD],Tabla15[COD5],"")</f>
        <v>Todo</v>
      </c>
      <c r="AE101" s="22" t="s">
        <v>31</v>
      </c>
      <c r="AF101" s="73">
        <f>_xlfn.XLOOKUP(AG101,Tabla14[FAMILIA],Tabla14[COD4],"")</f>
        <v>304</v>
      </c>
      <c r="AG101" s="22" t="s">
        <v>133</v>
      </c>
      <c r="AH101" s="74">
        <v>7530763</v>
      </c>
      <c r="AI101" s="22" t="s">
        <v>344</v>
      </c>
      <c r="AJ101" s="22" t="s">
        <v>74</v>
      </c>
      <c r="AK101" s="33" t="s">
        <v>74</v>
      </c>
      <c r="AL101" s="34">
        <v>1</v>
      </c>
      <c r="AM101" s="35"/>
      <c r="AN101" s="33" t="s">
        <v>85</v>
      </c>
      <c r="AO101" s="35" t="s">
        <v>53</v>
      </c>
      <c r="AP101" s="35"/>
      <c r="AQ101" s="33"/>
      <c r="AR101" s="33"/>
      <c r="AS101" s="33" t="s">
        <v>372</v>
      </c>
      <c r="AT101" s="33"/>
      <c r="AU101" s="33"/>
      <c r="AV101" s="33"/>
      <c r="AW101" s="79"/>
    </row>
    <row r="102" spans="1:49" x14ac:dyDescent="0.25">
      <c r="A102" s="77"/>
      <c r="B102" s="22" t="s">
        <v>419</v>
      </c>
      <c r="C102" s="22" t="s">
        <v>231</v>
      </c>
      <c r="D102" s="49">
        <v>2024</v>
      </c>
      <c r="E102" s="52">
        <v>45413</v>
      </c>
      <c r="F102" s="24" t="s">
        <v>71</v>
      </c>
      <c r="G102" s="25"/>
      <c r="H102" s="26"/>
      <c r="I102" s="25" t="s">
        <v>156</v>
      </c>
      <c r="J102" s="27" t="s">
        <v>288</v>
      </c>
      <c r="K102" s="27" t="s">
        <v>287</v>
      </c>
      <c r="L102" s="27" t="s">
        <v>181</v>
      </c>
      <c r="M102" s="49">
        <f>+_xlfn.XLOOKUP(L102,Tabla9[Autonomia],Tabla9[Rango],"")</f>
        <v>4</v>
      </c>
      <c r="N102" s="22"/>
      <c r="O102" s="22"/>
      <c r="P102" s="49"/>
      <c r="Q102" s="22" t="s">
        <v>69</v>
      </c>
      <c r="R102" s="28">
        <v>2102184</v>
      </c>
      <c r="S102" s="27" t="s">
        <v>259</v>
      </c>
      <c r="T102" s="70" t="s">
        <v>31</v>
      </c>
      <c r="U102" s="30" t="s">
        <v>31</v>
      </c>
      <c r="V102" s="29" t="s">
        <v>113</v>
      </c>
      <c r="W102" s="22" t="s">
        <v>149</v>
      </c>
      <c r="X102" s="71" t="s">
        <v>273</v>
      </c>
      <c r="Y102" s="30" t="s">
        <v>273</v>
      </c>
      <c r="Z102" s="29" t="s">
        <v>35</v>
      </c>
      <c r="AA102" s="22" t="s">
        <v>28</v>
      </c>
      <c r="AB102" s="32">
        <v>1.9220430107526883E-2</v>
      </c>
      <c r="AC102" s="32" t="s">
        <v>212</v>
      </c>
      <c r="AD102" s="20" t="str">
        <f>+_xlfn.XLOOKUP(AE102,Tabla15[VARIEDAD],Tabla15[COD5],"")</f>
        <v>Todo</v>
      </c>
      <c r="AE102" s="22" t="s">
        <v>31</v>
      </c>
      <c r="AF102" s="73">
        <f>_xlfn.XLOOKUP(AG102,Tabla14[FAMILIA],Tabla14[COD4],"")</f>
        <v>301</v>
      </c>
      <c r="AG102" s="22" t="s">
        <v>131</v>
      </c>
      <c r="AH102" s="74">
        <v>7530780</v>
      </c>
      <c r="AI102" s="22" t="s">
        <v>201</v>
      </c>
      <c r="AJ102" s="22" t="s">
        <v>74</v>
      </c>
      <c r="AK102" s="33" t="s">
        <v>74</v>
      </c>
      <c r="AL102" s="34">
        <v>1</v>
      </c>
      <c r="AM102" s="35"/>
      <c r="AN102" s="33" t="s">
        <v>85</v>
      </c>
      <c r="AO102" s="35" t="s">
        <v>53</v>
      </c>
      <c r="AP102" s="35"/>
      <c r="AQ102" s="33"/>
      <c r="AR102" s="33"/>
      <c r="AS102" s="33" t="s">
        <v>372</v>
      </c>
      <c r="AT102" s="33"/>
      <c r="AU102" s="33"/>
      <c r="AV102" s="33"/>
      <c r="AW102" s="79"/>
    </row>
    <row r="103" spans="1:49" x14ac:dyDescent="0.25">
      <c r="A103" s="77"/>
      <c r="B103" s="22" t="s">
        <v>389</v>
      </c>
      <c r="C103" s="22" t="s">
        <v>23</v>
      </c>
      <c r="D103" s="49">
        <v>2024</v>
      </c>
      <c r="E103" s="52">
        <v>45413</v>
      </c>
      <c r="F103" s="24" t="s">
        <v>71</v>
      </c>
      <c r="G103" s="25"/>
      <c r="H103" s="26"/>
      <c r="I103" s="23"/>
      <c r="J103" s="27" t="s">
        <v>288</v>
      </c>
      <c r="K103" s="27" t="s">
        <v>287</v>
      </c>
      <c r="L103" s="27" t="s">
        <v>181</v>
      </c>
      <c r="M103" s="49">
        <f>+_xlfn.XLOOKUP(L103,Tabla9[Autonomia],Tabla9[Rango],"")</f>
        <v>4</v>
      </c>
      <c r="N103" s="22"/>
      <c r="O103" s="22"/>
      <c r="P103" s="49"/>
      <c r="Q103" s="22" t="s">
        <v>69</v>
      </c>
      <c r="R103" s="28">
        <v>2102184</v>
      </c>
      <c r="S103" s="27" t="s">
        <v>259</v>
      </c>
      <c r="T103" s="70" t="s">
        <v>31</v>
      </c>
      <c r="U103" s="30" t="s">
        <v>31</v>
      </c>
      <c r="V103" s="29" t="s">
        <v>233</v>
      </c>
      <c r="W103" s="22" t="s">
        <v>149</v>
      </c>
      <c r="X103" s="71" t="s">
        <v>31</v>
      </c>
      <c r="Y103" s="30" t="s">
        <v>31</v>
      </c>
      <c r="Z103" s="22" t="s">
        <v>39</v>
      </c>
      <c r="AA103" s="22" t="s">
        <v>28</v>
      </c>
      <c r="AB103" s="32">
        <v>0.01</v>
      </c>
      <c r="AC103" s="32" t="s">
        <v>278</v>
      </c>
      <c r="AD103" s="20" t="str">
        <f>+_xlfn.XLOOKUP(AE103,Tabla15[VARIEDAD],Tabla15[COD5],"")</f>
        <v>Todo</v>
      </c>
      <c r="AE103" s="22" t="s">
        <v>31</v>
      </c>
      <c r="AF103" s="73" t="str">
        <f>_xlfn.XLOOKUP(AG103,Tabla14[FAMILIA],Tabla14[COD4],"")</f>
        <v>Todo</v>
      </c>
      <c r="AG103" s="22" t="s">
        <v>31</v>
      </c>
      <c r="AH103" s="73" t="s">
        <v>31</v>
      </c>
      <c r="AI103" s="22" t="s">
        <v>31</v>
      </c>
      <c r="AJ103" s="22" t="s">
        <v>32</v>
      </c>
      <c r="AK103" s="33" t="s">
        <v>272</v>
      </c>
      <c r="AL103" s="34">
        <v>2</v>
      </c>
      <c r="AM103" s="35"/>
      <c r="AN103" s="33" t="s">
        <v>85</v>
      </c>
      <c r="AO103" s="35" t="s">
        <v>53</v>
      </c>
      <c r="AP103" s="35"/>
      <c r="AQ103" s="33"/>
      <c r="AR103" s="33"/>
      <c r="AS103" s="33" t="s">
        <v>275</v>
      </c>
      <c r="AT103" s="33"/>
      <c r="AU103" s="33"/>
      <c r="AV103" s="33"/>
      <c r="AW103" s="79"/>
    </row>
    <row r="104" spans="1:49" x14ac:dyDescent="0.25">
      <c r="A104" s="77"/>
      <c r="B104" s="22" t="s">
        <v>390</v>
      </c>
      <c r="C104" s="22" t="s">
        <v>23</v>
      </c>
      <c r="D104" s="49">
        <v>2024</v>
      </c>
      <c r="E104" s="52">
        <v>45413</v>
      </c>
      <c r="F104" s="24" t="s">
        <v>71</v>
      </c>
      <c r="G104" s="25"/>
      <c r="H104" s="26"/>
      <c r="I104" s="23"/>
      <c r="J104" s="27" t="s">
        <v>288</v>
      </c>
      <c r="K104" s="27" t="s">
        <v>287</v>
      </c>
      <c r="L104" s="27" t="s">
        <v>181</v>
      </c>
      <c r="M104" s="49">
        <f>+_xlfn.XLOOKUP(L104,Tabla9[Autonomia],Tabla9[Rango],"")</f>
        <v>4</v>
      </c>
      <c r="N104" s="22"/>
      <c r="O104" s="22"/>
      <c r="P104" s="49"/>
      <c r="Q104" s="22" t="s">
        <v>69</v>
      </c>
      <c r="R104" s="28">
        <v>2102184</v>
      </c>
      <c r="S104" s="27" t="s">
        <v>259</v>
      </c>
      <c r="T104" s="70" t="s">
        <v>31</v>
      </c>
      <c r="U104" s="30" t="s">
        <v>31</v>
      </c>
      <c r="V104" s="29" t="s">
        <v>233</v>
      </c>
      <c r="W104" s="22" t="s">
        <v>149</v>
      </c>
      <c r="X104" s="71" t="s">
        <v>31</v>
      </c>
      <c r="Y104" s="30" t="s">
        <v>31</v>
      </c>
      <c r="Z104" s="22" t="s">
        <v>39</v>
      </c>
      <c r="AA104" s="22" t="s">
        <v>28</v>
      </c>
      <c r="AB104" s="32">
        <v>0.02</v>
      </c>
      <c r="AC104" s="32" t="s">
        <v>279</v>
      </c>
      <c r="AD104" s="20" t="str">
        <f>+_xlfn.XLOOKUP(AE104,Tabla15[VARIEDAD],Tabla15[COD5],"")</f>
        <v>Todo</v>
      </c>
      <c r="AE104" s="22" t="s">
        <v>31</v>
      </c>
      <c r="AF104" s="73" t="str">
        <f>_xlfn.XLOOKUP(AG104,Tabla14[FAMILIA],Tabla14[COD4],"")</f>
        <v>Todo</v>
      </c>
      <c r="AG104" s="22" t="s">
        <v>31</v>
      </c>
      <c r="AH104" s="73" t="s">
        <v>31</v>
      </c>
      <c r="AI104" s="22" t="s">
        <v>31</v>
      </c>
      <c r="AJ104" s="22" t="s">
        <v>32</v>
      </c>
      <c r="AK104" s="33" t="s">
        <v>272</v>
      </c>
      <c r="AL104" s="34">
        <v>2</v>
      </c>
      <c r="AM104" s="35"/>
      <c r="AN104" s="33" t="s">
        <v>85</v>
      </c>
      <c r="AO104" s="35" t="s">
        <v>53</v>
      </c>
      <c r="AP104" s="35"/>
      <c r="AQ104" s="33"/>
      <c r="AR104" s="33"/>
      <c r="AS104" s="33" t="s">
        <v>276</v>
      </c>
      <c r="AT104" s="33"/>
      <c r="AU104" s="33"/>
      <c r="AV104" s="33"/>
      <c r="AW104" s="79"/>
    </row>
    <row r="105" spans="1:49" x14ac:dyDescent="0.25">
      <c r="A105" s="77"/>
      <c r="B105" s="22" t="s">
        <v>391</v>
      </c>
      <c r="C105" s="22" t="s">
        <v>23</v>
      </c>
      <c r="D105" s="49">
        <v>2024</v>
      </c>
      <c r="E105" s="52">
        <v>45413</v>
      </c>
      <c r="F105" s="24" t="s">
        <v>71</v>
      </c>
      <c r="G105" s="25"/>
      <c r="H105" s="26"/>
      <c r="I105" s="23"/>
      <c r="J105" s="27" t="s">
        <v>288</v>
      </c>
      <c r="K105" s="27" t="s">
        <v>287</v>
      </c>
      <c r="L105" s="27" t="s">
        <v>181</v>
      </c>
      <c r="M105" s="49">
        <f>+_xlfn.XLOOKUP(L105,Tabla9[Autonomia],Tabla9[Rango],"")</f>
        <v>4</v>
      </c>
      <c r="N105" s="22"/>
      <c r="O105" s="22"/>
      <c r="P105" s="49"/>
      <c r="Q105" s="22" t="s">
        <v>69</v>
      </c>
      <c r="R105" s="28">
        <v>2102184</v>
      </c>
      <c r="S105" s="27" t="s">
        <v>259</v>
      </c>
      <c r="T105" s="70" t="s">
        <v>31</v>
      </c>
      <c r="U105" s="30" t="s">
        <v>31</v>
      </c>
      <c r="V105" s="29" t="s">
        <v>233</v>
      </c>
      <c r="W105" s="22" t="s">
        <v>149</v>
      </c>
      <c r="X105" s="71" t="s">
        <v>31</v>
      </c>
      <c r="Y105" s="30" t="s">
        <v>31</v>
      </c>
      <c r="Z105" s="22" t="s">
        <v>39</v>
      </c>
      <c r="AA105" s="22" t="s">
        <v>28</v>
      </c>
      <c r="AB105" s="32">
        <v>2.75E-2</v>
      </c>
      <c r="AC105" s="32" t="s">
        <v>280</v>
      </c>
      <c r="AD105" s="20" t="str">
        <f>+_xlfn.XLOOKUP(AE105,Tabla15[VARIEDAD],Tabla15[COD5],"")</f>
        <v>Todo</v>
      </c>
      <c r="AE105" s="22" t="s">
        <v>31</v>
      </c>
      <c r="AF105" s="73" t="str">
        <f>_xlfn.XLOOKUP(AG105,Tabla14[FAMILIA],Tabla14[COD4],"")</f>
        <v>Todo</v>
      </c>
      <c r="AG105" s="22" t="s">
        <v>31</v>
      </c>
      <c r="AH105" s="73" t="s">
        <v>31</v>
      </c>
      <c r="AI105" s="22" t="s">
        <v>31</v>
      </c>
      <c r="AJ105" s="22" t="s">
        <v>32</v>
      </c>
      <c r="AK105" s="33" t="s">
        <v>272</v>
      </c>
      <c r="AL105" s="34">
        <v>2</v>
      </c>
      <c r="AM105" s="35"/>
      <c r="AN105" s="33" t="s">
        <v>85</v>
      </c>
      <c r="AO105" s="35" t="s">
        <v>53</v>
      </c>
      <c r="AP105" s="35"/>
      <c r="AQ105" s="33"/>
      <c r="AR105" s="33"/>
      <c r="AS105" s="33" t="s">
        <v>277</v>
      </c>
      <c r="AT105" s="33"/>
      <c r="AU105" s="33"/>
      <c r="AV105" s="33"/>
      <c r="AW105" s="79"/>
    </row>
    <row r="106" spans="1:49" x14ac:dyDescent="0.25">
      <c r="A106" s="77"/>
      <c r="B106" s="22" t="s">
        <v>393</v>
      </c>
      <c r="C106" s="22" t="s">
        <v>434</v>
      </c>
      <c r="D106" s="49">
        <v>2024</v>
      </c>
      <c r="E106" s="52">
        <v>45383</v>
      </c>
      <c r="F106" s="24">
        <v>45565</v>
      </c>
      <c r="G106" s="24">
        <v>45495</v>
      </c>
      <c r="H106" s="26">
        <v>1</v>
      </c>
      <c r="I106" s="23" t="s">
        <v>34</v>
      </c>
      <c r="J106" s="27" t="s">
        <v>25</v>
      </c>
      <c r="K106" s="27" t="s">
        <v>40</v>
      </c>
      <c r="L106" s="27" t="s">
        <v>181</v>
      </c>
      <c r="M106" s="49">
        <f>+_xlfn.XLOOKUP(L106,Tabla9[Autonomia],Tabla9[Rango],"")</f>
        <v>4</v>
      </c>
      <c r="N106" s="22"/>
      <c r="O106" s="22"/>
      <c r="P106" s="49"/>
      <c r="Q106" s="22" t="s">
        <v>26</v>
      </c>
      <c r="R106" s="28">
        <v>2102183</v>
      </c>
      <c r="S106" s="27" t="s">
        <v>27</v>
      </c>
      <c r="T106" s="70" t="s">
        <v>31</v>
      </c>
      <c r="U106" s="27" t="s">
        <v>31</v>
      </c>
      <c r="V106" s="29" t="s">
        <v>113</v>
      </c>
      <c r="W106" s="22" t="s">
        <v>101</v>
      </c>
      <c r="X106" s="71">
        <v>1000032661</v>
      </c>
      <c r="Y106" s="30" t="s">
        <v>104</v>
      </c>
      <c r="Z106" s="22" t="s">
        <v>35</v>
      </c>
      <c r="AA106" s="22" t="s">
        <v>28</v>
      </c>
      <c r="AB106" s="32">
        <v>1.9E-2</v>
      </c>
      <c r="AC106" s="32" t="s">
        <v>212</v>
      </c>
      <c r="AD106" s="20">
        <f>+_xlfn.XLOOKUP(AE106,Tabla15[VARIEDAD],Tabla15[COD5],"")</f>
        <v>570</v>
      </c>
      <c r="AE106" s="22" t="s">
        <v>36</v>
      </c>
      <c r="AF106" s="73">
        <f>_xlfn.XLOOKUP(AG106,Tabla14[FAMILIA],Tabla14[COD4],"")</f>
        <v>300</v>
      </c>
      <c r="AG106" s="22" t="s">
        <v>130</v>
      </c>
      <c r="AH106" s="74">
        <v>7530717</v>
      </c>
      <c r="AI106" s="22" t="s">
        <v>206</v>
      </c>
      <c r="AJ106" s="22" t="s">
        <v>32</v>
      </c>
      <c r="AK106" s="33" t="s">
        <v>37</v>
      </c>
      <c r="AL106" s="34">
        <v>1</v>
      </c>
      <c r="AM106" s="35">
        <v>45495</v>
      </c>
      <c r="AN106" s="33" t="s">
        <v>47</v>
      </c>
      <c r="AO106" s="35" t="s">
        <v>61</v>
      </c>
      <c r="AP106" s="35"/>
      <c r="AQ106" s="33"/>
      <c r="AR106" s="33"/>
      <c r="AS106" s="33" t="s">
        <v>290</v>
      </c>
      <c r="AT106" s="33"/>
      <c r="AU106" s="33"/>
      <c r="AV106" s="33"/>
      <c r="AW106" s="79"/>
    </row>
    <row r="107" spans="1:49" x14ac:dyDescent="0.25">
      <c r="A107" s="77"/>
      <c r="B107" s="22" t="s">
        <v>427</v>
      </c>
      <c r="C107" s="22" t="s">
        <v>23</v>
      </c>
      <c r="D107" s="49">
        <v>2024</v>
      </c>
      <c r="E107" s="52">
        <v>45292</v>
      </c>
      <c r="F107" s="52">
        <v>45565</v>
      </c>
      <c r="G107" s="24">
        <v>45512</v>
      </c>
      <c r="H107" s="26">
        <v>2</v>
      </c>
      <c r="I107" s="23" t="s">
        <v>34</v>
      </c>
      <c r="J107" s="39" t="s">
        <v>25</v>
      </c>
      <c r="K107" s="27" t="s">
        <v>41</v>
      </c>
      <c r="L107" s="27" t="s">
        <v>179</v>
      </c>
      <c r="M107" s="49">
        <f>+_xlfn.XLOOKUP(L107,Tabla9[Autonomia],Tabla9[Rango],"")</f>
        <v>2</v>
      </c>
      <c r="N107" s="27" t="s">
        <v>41</v>
      </c>
      <c r="O107" s="27" t="s">
        <v>179</v>
      </c>
      <c r="P107" s="49">
        <f>+_xlfn.XLOOKUP(O107,Tabla9[Autonomia],Tabla9[Rango],"")</f>
        <v>2</v>
      </c>
      <c r="Q107" s="22" t="s">
        <v>69</v>
      </c>
      <c r="R107" s="28">
        <v>2102303</v>
      </c>
      <c r="S107" s="27" t="s">
        <v>148</v>
      </c>
      <c r="T107" s="70" t="s">
        <v>31</v>
      </c>
      <c r="U107" s="27" t="s">
        <v>31</v>
      </c>
      <c r="V107" s="29" t="s">
        <v>114</v>
      </c>
      <c r="W107" s="22" t="s">
        <v>149</v>
      </c>
      <c r="X107" s="72" t="s">
        <v>31</v>
      </c>
      <c r="Y107" s="46" t="s">
        <v>31</v>
      </c>
      <c r="Z107" s="22" t="s">
        <v>29</v>
      </c>
      <c r="AA107" s="22" t="s">
        <v>28</v>
      </c>
      <c r="AB107" s="32">
        <v>2.5000000000000001E-2</v>
      </c>
      <c r="AC107" s="32" t="s">
        <v>212</v>
      </c>
      <c r="AD107" s="20" t="str">
        <f>+_xlfn.XLOOKUP(AE107,Tabla15[VARIEDAD],Tabla15[COD5],"")</f>
        <v>Todo</v>
      </c>
      <c r="AE107" s="22" t="s">
        <v>31</v>
      </c>
      <c r="AF107" s="73" t="str">
        <f>_xlfn.XLOOKUP(AG107,Tabla14[FAMILIA],Tabla14[COD4],"")</f>
        <v>Todo</v>
      </c>
      <c r="AG107" s="22" t="s">
        <v>31</v>
      </c>
      <c r="AH107" s="73" t="s">
        <v>31</v>
      </c>
      <c r="AI107" s="22" t="s">
        <v>31</v>
      </c>
      <c r="AJ107" s="22" t="s">
        <v>74</v>
      </c>
      <c r="AK107" s="33" t="s">
        <v>75</v>
      </c>
      <c r="AL107" s="34" t="s">
        <v>74</v>
      </c>
      <c r="AM107" s="35">
        <v>45512</v>
      </c>
      <c r="AN107" s="33" t="s">
        <v>86</v>
      </c>
      <c r="AO107" s="35"/>
      <c r="AP107" s="33"/>
      <c r="AQ107" s="47"/>
      <c r="AR107" s="33"/>
      <c r="AS107" s="45"/>
      <c r="AT107" s="33"/>
      <c r="AU107" s="43"/>
      <c r="AV107" s="43"/>
      <c r="AW107" s="80"/>
    </row>
    <row r="108" spans="1:49" x14ac:dyDescent="0.25">
      <c r="A108" s="77"/>
      <c r="B108" s="22" t="s">
        <v>415</v>
      </c>
      <c r="C108" s="22" t="s">
        <v>434</v>
      </c>
      <c r="D108" s="49">
        <v>2024</v>
      </c>
      <c r="E108" s="52">
        <v>45505</v>
      </c>
      <c r="F108" s="52">
        <v>45657</v>
      </c>
      <c r="G108" s="24"/>
      <c r="H108" s="26"/>
      <c r="I108" s="23"/>
      <c r="J108" s="39" t="s">
        <v>25</v>
      </c>
      <c r="K108" s="27" t="s">
        <v>41</v>
      </c>
      <c r="L108" s="27" t="s">
        <v>179</v>
      </c>
      <c r="M108" s="49">
        <f>+_xlfn.XLOOKUP(L108,Tabla9[Autonomia],Tabla9[Rango],"")</f>
        <v>2</v>
      </c>
      <c r="N108" s="22"/>
      <c r="O108" s="22"/>
      <c r="P108" s="49"/>
      <c r="Q108" s="22" t="s">
        <v>26</v>
      </c>
      <c r="R108" s="28">
        <v>2103215</v>
      </c>
      <c r="S108" s="27" t="s">
        <v>347</v>
      </c>
      <c r="T108" s="70" t="s">
        <v>31</v>
      </c>
      <c r="U108" s="27" t="s">
        <v>31</v>
      </c>
      <c r="V108" s="29" t="s">
        <v>113</v>
      </c>
      <c r="W108" s="22" t="s">
        <v>149</v>
      </c>
      <c r="X108" s="72" t="s">
        <v>31</v>
      </c>
      <c r="Y108" s="46" t="s">
        <v>31</v>
      </c>
      <c r="Z108" s="22" t="s">
        <v>35</v>
      </c>
      <c r="AA108" s="22" t="s">
        <v>28</v>
      </c>
      <c r="AB108" s="32">
        <v>0.159798149705635</v>
      </c>
      <c r="AC108" s="32" t="s">
        <v>212</v>
      </c>
      <c r="AD108" s="20">
        <f>+_xlfn.XLOOKUP(AE108,Tabla15[VARIEDAD],Tabla15[COD5],"")</f>
        <v>570</v>
      </c>
      <c r="AE108" s="22" t="s">
        <v>36</v>
      </c>
      <c r="AF108" s="73">
        <f>_xlfn.XLOOKUP(AG108,Tabla14[FAMILIA],Tabla14[COD4],"")</f>
        <v>301</v>
      </c>
      <c r="AG108" s="22" t="s">
        <v>131</v>
      </c>
      <c r="AH108" s="74">
        <v>7530514</v>
      </c>
      <c r="AI108" s="22" t="s">
        <v>348</v>
      </c>
      <c r="AJ108" s="22" t="s">
        <v>32</v>
      </c>
      <c r="AK108" s="33" t="s">
        <v>37</v>
      </c>
      <c r="AL108" s="34">
        <v>1</v>
      </c>
      <c r="AM108" s="35">
        <v>45510</v>
      </c>
      <c r="AN108" s="33" t="s">
        <v>47</v>
      </c>
      <c r="AO108" s="35" t="s">
        <v>61</v>
      </c>
      <c r="AP108" s="35"/>
      <c r="AQ108" s="33"/>
      <c r="AR108" s="33"/>
      <c r="AS108" s="33" t="s">
        <v>438</v>
      </c>
      <c r="AT108" s="33" t="s">
        <v>107</v>
      </c>
      <c r="AU108" s="33">
        <v>50</v>
      </c>
      <c r="AV108" s="33" t="s">
        <v>107</v>
      </c>
      <c r="AW108" s="81" t="s">
        <v>370</v>
      </c>
    </row>
    <row r="109" spans="1:49" x14ac:dyDescent="0.25">
      <c r="A109" s="77"/>
      <c r="B109" s="22" t="s">
        <v>415</v>
      </c>
      <c r="C109" s="22" t="s">
        <v>434</v>
      </c>
      <c r="D109" s="49">
        <v>2024</v>
      </c>
      <c r="E109" s="52">
        <v>45505</v>
      </c>
      <c r="F109" s="52">
        <v>45657</v>
      </c>
      <c r="G109" s="24"/>
      <c r="H109" s="26"/>
      <c r="I109" s="23"/>
      <c r="J109" s="39" t="s">
        <v>25</v>
      </c>
      <c r="K109" s="27" t="s">
        <v>41</v>
      </c>
      <c r="L109" s="27" t="s">
        <v>179</v>
      </c>
      <c r="M109" s="49">
        <f>+_xlfn.XLOOKUP(L109,Tabla9[Autonomia],Tabla9[Rango],"")</f>
        <v>2</v>
      </c>
      <c r="N109" s="22"/>
      <c r="O109" s="22"/>
      <c r="P109" s="49"/>
      <c r="Q109" s="22" t="s">
        <v>26</v>
      </c>
      <c r="R109" s="28">
        <v>2103215</v>
      </c>
      <c r="S109" s="27" t="s">
        <v>347</v>
      </c>
      <c r="T109" s="70" t="s">
        <v>31</v>
      </c>
      <c r="U109" s="27" t="s">
        <v>31</v>
      </c>
      <c r="V109" s="29" t="s">
        <v>113</v>
      </c>
      <c r="W109" s="22" t="s">
        <v>149</v>
      </c>
      <c r="X109" s="72" t="s">
        <v>31</v>
      </c>
      <c r="Y109" s="46" t="s">
        <v>31</v>
      </c>
      <c r="Z109" s="22" t="s">
        <v>35</v>
      </c>
      <c r="AA109" s="22" t="s">
        <v>28</v>
      </c>
      <c r="AB109" s="32">
        <v>0.1064400715563506</v>
      </c>
      <c r="AC109" s="32" t="s">
        <v>212</v>
      </c>
      <c r="AD109" s="20">
        <f>+_xlfn.XLOOKUP(AE109,Tabla15[VARIEDAD],Tabla15[COD5],"")</f>
        <v>570</v>
      </c>
      <c r="AE109" s="22" t="s">
        <v>36</v>
      </c>
      <c r="AF109" s="73">
        <f>_xlfn.XLOOKUP(AG109,Tabla14[FAMILIA],Tabla14[COD4],"")</f>
        <v>301</v>
      </c>
      <c r="AG109" s="22" t="s">
        <v>131</v>
      </c>
      <c r="AH109" s="74">
        <v>7530794</v>
      </c>
      <c r="AI109" s="22" t="s">
        <v>349</v>
      </c>
      <c r="AJ109" s="22" t="s">
        <v>32</v>
      </c>
      <c r="AK109" s="33" t="s">
        <v>37</v>
      </c>
      <c r="AL109" s="34">
        <v>1</v>
      </c>
      <c r="AM109" s="35">
        <v>45510</v>
      </c>
      <c r="AN109" s="33" t="s">
        <v>47</v>
      </c>
      <c r="AO109" s="35" t="s">
        <v>61</v>
      </c>
      <c r="AP109" s="35"/>
      <c r="AQ109" s="33"/>
      <c r="AR109" s="33"/>
      <c r="AS109" s="33" t="s">
        <v>438</v>
      </c>
      <c r="AT109" s="33" t="s">
        <v>107</v>
      </c>
      <c r="AU109" s="33">
        <v>50</v>
      </c>
      <c r="AV109" s="33" t="s">
        <v>107</v>
      </c>
      <c r="AW109" s="81" t="s">
        <v>370</v>
      </c>
    </row>
    <row r="110" spans="1:49" x14ac:dyDescent="0.25">
      <c r="A110" s="77"/>
      <c r="B110" s="22" t="s">
        <v>414</v>
      </c>
      <c r="C110" s="29" t="s">
        <v>434</v>
      </c>
      <c r="D110" s="26">
        <v>2023</v>
      </c>
      <c r="E110" s="25">
        <v>45152</v>
      </c>
      <c r="F110" s="24" t="s">
        <v>157</v>
      </c>
      <c r="G110" s="25"/>
      <c r="H110" s="26"/>
      <c r="I110" s="23"/>
      <c r="J110" s="27" t="s">
        <v>25</v>
      </c>
      <c r="K110" s="27" t="s">
        <v>65</v>
      </c>
      <c r="L110" s="27" t="s">
        <v>179</v>
      </c>
      <c r="M110" s="49">
        <f>+_xlfn.XLOOKUP(L110,Tabla9[Autonomia],Tabla9[Rango],"")</f>
        <v>2</v>
      </c>
      <c r="N110" s="22"/>
      <c r="O110" s="22"/>
      <c r="P110" s="49"/>
      <c r="Q110" s="29" t="s">
        <v>69</v>
      </c>
      <c r="R110" s="40">
        <v>2102299</v>
      </c>
      <c r="S110" s="30" t="s">
        <v>88</v>
      </c>
      <c r="T110" s="71" t="s">
        <v>31</v>
      </c>
      <c r="U110" s="30" t="s">
        <v>31</v>
      </c>
      <c r="V110" s="29" t="s">
        <v>110</v>
      </c>
      <c r="W110" s="22" t="s">
        <v>149</v>
      </c>
      <c r="X110" s="71" t="s">
        <v>31</v>
      </c>
      <c r="Y110" s="30" t="s">
        <v>31</v>
      </c>
      <c r="Z110" s="22" t="s">
        <v>39</v>
      </c>
      <c r="AA110" s="22" t="s">
        <v>30</v>
      </c>
      <c r="AB110" s="32" t="s">
        <v>350</v>
      </c>
      <c r="AC110" s="38" t="s">
        <v>212</v>
      </c>
      <c r="AD110" s="20" t="str">
        <f>+_xlfn.XLOOKUP(AE110,Tabla15[VARIEDAD],Tabla15[COD5],"")</f>
        <v>Todo</v>
      </c>
      <c r="AE110" s="22" t="s">
        <v>31</v>
      </c>
      <c r="AF110" s="73" t="str">
        <f>_xlfn.XLOOKUP(AG110,Tabla14[FAMILIA],Tabla14[COD4],"")</f>
        <v>Todo</v>
      </c>
      <c r="AG110" s="22" t="s">
        <v>31</v>
      </c>
      <c r="AH110" s="73" t="s">
        <v>31</v>
      </c>
      <c r="AI110" s="22" t="s">
        <v>31</v>
      </c>
      <c r="AJ110" s="22" t="s">
        <v>32</v>
      </c>
      <c r="AK110" s="33" t="s">
        <v>37</v>
      </c>
      <c r="AL110" s="34">
        <v>1</v>
      </c>
      <c r="AM110" s="35">
        <v>45518</v>
      </c>
      <c r="AN110" s="33" t="s">
        <v>44</v>
      </c>
      <c r="AO110" s="35" t="s">
        <v>55</v>
      </c>
      <c r="AP110" s="35"/>
      <c r="AQ110" s="33"/>
      <c r="AR110" s="33"/>
      <c r="AS110" s="33" t="s">
        <v>351</v>
      </c>
      <c r="AT110" s="33" t="s">
        <v>119</v>
      </c>
      <c r="AU110" s="43">
        <v>100</v>
      </c>
      <c r="AV110" s="43" t="s">
        <v>62</v>
      </c>
      <c r="AW110" s="80">
        <v>100</v>
      </c>
    </row>
    <row r="111" spans="1:49" x14ac:dyDescent="0.25">
      <c r="A111" s="77"/>
      <c r="B111" s="22" t="s">
        <v>416</v>
      </c>
      <c r="C111" s="29" t="s">
        <v>231</v>
      </c>
      <c r="D111" s="49">
        <v>2024</v>
      </c>
      <c r="E111" s="23">
        <v>45505</v>
      </c>
      <c r="F111" s="24">
        <v>45535</v>
      </c>
      <c r="G111" s="25"/>
      <c r="H111" s="26"/>
      <c r="I111" s="27"/>
      <c r="J111" s="39" t="s">
        <v>25</v>
      </c>
      <c r="K111" s="27" t="s">
        <v>41</v>
      </c>
      <c r="L111" s="27" t="s">
        <v>179</v>
      </c>
      <c r="M111" s="49">
        <f>+_xlfn.XLOOKUP(L111,Tabla9[Autonomia],Tabla9[Rango],"")</f>
        <v>2</v>
      </c>
      <c r="N111" s="22"/>
      <c r="O111" s="22"/>
      <c r="P111" s="49"/>
      <c r="Q111" s="29" t="s">
        <v>69</v>
      </c>
      <c r="R111" s="28">
        <v>2102083</v>
      </c>
      <c r="S111" s="27" t="s">
        <v>360</v>
      </c>
      <c r="T111" s="71" t="s">
        <v>31</v>
      </c>
      <c r="U111" s="30" t="s">
        <v>31</v>
      </c>
      <c r="V111" s="29" t="s">
        <v>233</v>
      </c>
      <c r="W111" s="22" t="s">
        <v>149</v>
      </c>
      <c r="X111" s="71" t="s">
        <v>31</v>
      </c>
      <c r="Y111" s="30" t="s">
        <v>31</v>
      </c>
      <c r="Z111" s="22" t="s">
        <v>29</v>
      </c>
      <c r="AA111" s="22" t="s">
        <v>28</v>
      </c>
      <c r="AB111" s="32">
        <v>0.05</v>
      </c>
      <c r="AC111" s="38" t="s">
        <v>362</v>
      </c>
      <c r="AD111" s="20">
        <f>+_xlfn.XLOOKUP(AE111,Tabla15[VARIEDAD],Tabla15[COD5],"")</f>
        <v>571</v>
      </c>
      <c r="AE111" s="22" t="s">
        <v>117</v>
      </c>
      <c r="AF111" s="73">
        <f>_xlfn.XLOOKUP(AG111,Tabla14[FAMILIA],Tabla14[COD4],"")</f>
        <v>300</v>
      </c>
      <c r="AG111" s="22" t="s">
        <v>130</v>
      </c>
      <c r="AH111" s="74">
        <v>7530797</v>
      </c>
      <c r="AI111" s="22" t="s">
        <v>352</v>
      </c>
      <c r="AJ111" s="22" t="s">
        <v>32</v>
      </c>
      <c r="AK111" s="33" t="s">
        <v>37</v>
      </c>
      <c r="AL111" s="34">
        <v>1</v>
      </c>
      <c r="AM111" s="35">
        <v>45518</v>
      </c>
      <c r="AN111" s="33" t="s">
        <v>86</v>
      </c>
      <c r="AO111" s="35" t="s">
        <v>361</v>
      </c>
      <c r="AP111" s="35"/>
      <c r="AQ111" s="33"/>
      <c r="AR111" s="33" t="s">
        <v>446</v>
      </c>
      <c r="AS111" s="33" t="s">
        <v>371</v>
      </c>
      <c r="AT111" s="33" t="s">
        <v>107</v>
      </c>
      <c r="AU111" s="33">
        <v>0</v>
      </c>
      <c r="AV111" s="33" t="s">
        <v>107</v>
      </c>
      <c r="AW111" s="79">
        <v>380</v>
      </c>
    </row>
    <row r="112" spans="1:49" x14ac:dyDescent="0.25">
      <c r="A112" s="77"/>
      <c r="B112" s="22" t="s">
        <v>416</v>
      </c>
      <c r="C112" s="29" t="s">
        <v>231</v>
      </c>
      <c r="D112" s="49">
        <v>2024</v>
      </c>
      <c r="E112" s="23">
        <v>45505</v>
      </c>
      <c r="F112" s="24">
        <v>45535</v>
      </c>
      <c r="G112" s="25"/>
      <c r="H112" s="26"/>
      <c r="I112" s="27"/>
      <c r="J112" s="39" t="s">
        <v>25</v>
      </c>
      <c r="K112" s="27" t="s">
        <v>41</v>
      </c>
      <c r="L112" s="27" t="s">
        <v>179</v>
      </c>
      <c r="M112" s="49">
        <f>+_xlfn.XLOOKUP(L112,Tabla9[Autonomia],Tabla9[Rango],"")</f>
        <v>2</v>
      </c>
      <c r="N112" s="22"/>
      <c r="O112" s="22"/>
      <c r="P112" s="49"/>
      <c r="Q112" s="29" t="s">
        <v>69</v>
      </c>
      <c r="R112" s="28">
        <v>2102083</v>
      </c>
      <c r="S112" s="27" t="s">
        <v>360</v>
      </c>
      <c r="T112" s="71" t="s">
        <v>31</v>
      </c>
      <c r="U112" s="30" t="s">
        <v>31</v>
      </c>
      <c r="V112" s="29" t="s">
        <v>233</v>
      </c>
      <c r="W112" s="22" t="s">
        <v>149</v>
      </c>
      <c r="X112" s="71" t="s">
        <v>31</v>
      </c>
      <c r="Y112" s="30" t="s">
        <v>31</v>
      </c>
      <c r="Z112" s="22" t="s">
        <v>29</v>
      </c>
      <c r="AA112" s="22" t="s">
        <v>28</v>
      </c>
      <c r="AB112" s="32">
        <v>0.05</v>
      </c>
      <c r="AC112" s="38" t="s">
        <v>362</v>
      </c>
      <c r="AD112" s="20">
        <f>+_xlfn.XLOOKUP(AE112,Tabla15[VARIEDAD],Tabla15[COD5],"")</f>
        <v>571</v>
      </c>
      <c r="AE112" s="22" t="s">
        <v>117</v>
      </c>
      <c r="AF112" s="73">
        <f>_xlfn.XLOOKUP(AG112,Tabla14[FAMILIA],Tabla14[COD4],"")</f>
        <v>300</v>
      </c>
      <c r="AG112" s="22" t="s">
        <v>130</v>
      </c>
      <c r="AH112" s="74">
        <v>7530798</v>
      </c>
      <c r="AI112" s="22" t="s">
        <v>353</v>
      </c>
      <c r="AJ112" s="22" t="s">
        <v>32</v>
      </c>
      <c r="AK112" s="33" t="s">
        <v>37</v>
      </c>
      <c r="AL112" s="34">
        <v>1</v>
      </c>
      <c r="AM112" s="35">
        <v>45518</v>
      </c>
      <c r="AN112" s="33" t="s">
        <v>86</v>
      </c>
      <c r="AO112" s="35" t="s">
        <v>361</v>
      </c>
      <c r="AP112" s="35"/>
      <c r="AQ112" s="33"/>
      <c r="AR112" s="33" t="s">
        <v>446</v>
      </c>
      <c r="AS112" s="33" t="s">
        <v>371</v>
      </c>
      <c r="AT112" s="33" t="s">
        <v>107</v>
      </c>
      <c r="AU112" s="33">
        <v>0</v>
      </c>
      <c r="AV112" s="33" t="s">
        <v>107</v>
      </c>
      <c r="AW112" s="79">
        <v>380</v>
      </c>
    </row>
    <row r="113" spans="1:49" x14ac:dyDescent="0.25">
      <c r="A113" s="77"/>
      <c r="B113" s="22" t="s">
        <v>416</v>
      </c>
      <c r="C113" s="29" t="s">
        <v>231</v>
      </c>
      <c r="D113" s="49">
        <v>2024</v>
      </c>
      <c r="E113" s="23">
        <v>45505</v>
      </c>
      <c r="F113" s="24">
        <v>45535</v>
      </c>
      <c r="G113" s="25"/>
      <c r="H113" s="26"/>
      <c r="I113" s="27"/>
      <c r="J113" s="39" t="s">
        <v>25</v>
      </c>
      <c r="K113" s="27" t="s">
        <v>41</v>
      </c>
      <c r="L113" s="27" t="s">
        <v>179</v>
      </c>
      <c r="M113" s="49">
        <f>+_xlfn.XLOOKUP(L113,Tabla9[Autonomia],Tabla9[Rango],"")</f>
        <v>2</v>
      </c>
      <c r="N113" s="22"/>
      <c r="O113" s="22"/>
      <c r="P113" s="49"/>
      <c r="Q113" s="29" t="s">
        <v>69</v>
      </c>
      <c r="R113" s="28">
        <v>2102083</v>
      </c>
      <c r="S113" s="27" t="s">
        <v>360</v>
      </c>
      <c r="T113" s="71" t="s">
        <v>31</v>
      </c>
      <c r="U113" s="30" t="s">
        <v>31</v>
      </c>
      <c r="V113" s="29" t="s">
        <v>233</v>
      </c>
      <c r="W113" s="22" t="s">
        <v>149</v>
      </c>
      <c r="X113" s="71" t="s">
        <v>31</v>
      </c>
      <c r="Y113" s="30" t="s">
        <v>31</v>
      </c>
      <c r="Z113" s="22" t="s">
        <v>29</v>
      </c>
      <c r="AA113" s="22" t="s">
        <v>28</v>
      </c>
      <c r="AB113" s="32">
        <v>0.05</v>
      </c>
      <c r="AC113" s="38" t="s">
        <v>362</v>
      </c>
      <c r="AD113" s="20">
        <f>+_xlfn.XLOOKUP(AE113,Tabla15[VARIEDAD],Tabla15[COD5],"")</f>
        <v>571</v>
      </c>
      <c r="AE113" s="22" t="s">
        <v>117</v>
      </c>
      <c r="AF113" s="73">
        <f>_xlfn.XLOOKUP(AG113,Tabla14[FAMILIA],Tabla14[COD4],"")</f>
        <v>300</v>
      </c>
      <c r="AG113" s="22" t="s">
        <v>130</v>
      </c>
      <c r="AH113" s="74">
        <v>7530432</v>
      </c>
      <c r="AI113" s="22" t="s">
        <v>354</v>
      </c>
      <c r="AJ113" s="22" t="s">
        <v>32</v>
      </c>
      <c r="AK113" s="33" t="s">
        <v>37</v>
      </c>
      <c r="AL113" s="34">
        <v>1</v>
      </c>
      <c r="AM113" s="35">
        <v>45518</v>
      </c>
      <c r="AN113" s="33" t="s">
        <v>86</v>
      </c>
      <c r="AO113" s="35" t="s">
        <v>361</v>
      </c>
      <c r="AP113" s="35"/>
      <c r="AQ113" s="33"/>
      <c r="AR113" s="33" t="s">
        <v>446</v>
      </c>
      <c r="AS113" s="33" t="s">
        <v>371</v>
      </c>
      <c r="AT113" s="33" t="s">
        <v>107</v>
      </c>
      <c r="AU113" s="33">
        <v>0</v>
      </c>
      <c r="AV113" s="33" t="s">
        <v>107</v>
      </c>
      <c r="AW113" s="79">
        <v>380</v>
      </c>
    </row>
    <row r="114" spans="1:49" x14ac:dyDescent="0.25">
      <c r="A114" s="77"/>
      <c r="B114" s="22" t="s">
        <v>416</v>
      </c>
      <c r="C114" s="29" t="s">
        <v>231</v>
      </c>
      <c r="D114" s="49">
        <v>2024</v>
      </c>
      <c r="E114" s="23">
        <v>45505</v>
      </c>
      <c r="F114" s="24">
        <v>45535</v>
      </c>
      <c r="G114" s="25"/>
      <c r="H114" s="26"/>
      <c r="I114" s="27"/>
      <c r="J114" s="39" t="s">
        <v>25</v>
      </c>
      <c r="K114" s="27" t="s">
        <v>41</v>
      </c>
      <c r="L114" s="27" t="s">
        <v>179</v>
      </c>
      <c r="M114" s="49">
        <f>+_xlfn.XLOOKUP(L114,Tabla9[Autonomia],Tabla9[Rango],"")</f>
        <v>2</v>
      </c>
      <c r="N114" s="22"/>
      <c r="O114" s="22"/>
      <c r="P114" s="49"/>
      <c r="Q114" s="29" t="s">
        <v>69</v>
      </c>
      <c r="R114" s="28">
        <v>2102083</v>
      </c>
      <c r="S114" s="27" t="s">
        <v>360</v>
      </c>
      <c r="T114" s="71" t="s">
        <v>31</v>
      </c>
      <c r="U114" s="30" t="s">
        <v>31</v>
      </c>
      <c r="V114" s="29" t="s">
        <v>233</v>
      </c>
      <c r="W114" s="22" t="s">
        <v>149</v>
      </c>
      <c r="X114" s="71" t="s">
        <v>31</v>
      </c>
      <c r="Y114" s="30" t="s">
        <v>31</v>
      </c>
      <c r="Z114" s="22" t="s">
        <v>29</v>
      </c>
      <c r="AA114" s="22" t="s">
        <v>28</v>
      </c>
      <c r="AB114" s="32">
        <v>0.05</v>
      </c>
      <c r="AC114" s="38" t="s">
        <v>362</v>
      </c>
      <c r="AD114" s="20">
        <f>+_xlfn.XLOOKUP(AE114,Tabla15[VARIEDAD],Tabla15[COD5],"")</f>
        <v>571</v>
      </c>
      <c r="AE114" s="22" t="s">
        <v>117</v>
      </c>
      <c r="AF114" s="73">
        <f>_xlfn.XLOOKUP(AG114,Tabla14[FAMILIA],Tabla14[COD4],"")</f>
        <v>300</v>
      </c>
      <c r="AG114" s="22" t="s">
        <v>130</v>
      </c>
      <c r="AH114" s="74">
        <v>7530723</v>
      </c>
      <c r="AI114" s="22" t="s">
        <v>355</v>
      </c>
      <c r="AJ114" s="22" t="s">
        <v>32</v>
      </c>
      <c r="AK114" s="33" t="s">
        <v>37</v>
      </c>
      <c r="AL114" s="34">
        <v>1</v>
      </c>
      <c r="AM114" s="35">
        <v>45518</v>
      </c>
      <c r="AN114" s="33" t="s">
        <v>86</v>
      </c>
      <c r="AO114" s="35" t="s">
        <v>361</v>
      </c>
      <c r="AP114" s="35"/>
      <c r="AQ114" s="33"/>
      <c r="AR114" s="33" t="s">
        <v>446</v>
      </c>
      <c r="AS114" s="33" t="s">
        <v>371</v>
      </c>
      <c r="AT114" s="33" t="s">
        <v>107</v>
      </c>
      <c r="AU114" s="33">
        <v>0</v>
      </c>
      <c r="AV114" s="33" t="s">
        <v>107</v>
      </c>
      <c r="AW114" s="79">
        <v>380</v>
      </c>
    </row>
    <row r="115" spans="1:49" x14ac:dyDescent="0.25">
      <c r="A115" s="77"/>
      <c r="B115" s="22" t="s">
        <v>416</v>
      </c>
      <c r="C115" s="29" t="s">
        <v>231</v>
      </c>
      <c r="D115" s="49">
        <v>2024</v>
      </c>
      <c r="E115" s="23">
        <v>45505</v>
      </c>
      <c r="F115" s="24">
        <v>45535</v>
      </c>
      <c r="G115" s="25"/>
      <c r="H115" s="26"/>
      <c r="I115" s="27"/>
      <c r="J115" s="39" t="s">
        <v>25</v>
      </c>
      <c r="K115" s="27" t="s">
        <v>41</v>
      </c>
      <c r="L115" s="27" t="s">
        <v>179</v>
      </c>
      <c r="M115" s="49">
        <f>+_xlfn.XLOOKUP(L115,Tabla9[Autonomia],Tabla9[Rango],"")</f>
        <v>2</v>
      </c>
      <c r="N115" s="22"/>
      <c r="O115" s="22"/>
      <c r="P115" s="49"/>
      <c r="Q115" s="29" t="s">
        <v>69</v>
      </c>
      <c r="R115" s="28">
        <v>2102083</v>
      </c>
      <c r="S115" s="27" t="s">
        <v>360</v>
      </c>
      <c r="T115" s="71" t="s">
        <v>31</v>
      </c>
      <c r="U115" s="30" t="s">
        <v>31</v>
      </c>
      <c r="V115" s="29" t="s">
        <v>233</v>
      </c>
      <c r="W115" s="22" t="s">
        <v>149</v>
      </c>
      <c r="X115" s="71" t="s">
        <v>31</v>
      </c>
      <c r="Y115" s="30" t="s">
        <v>31</v>
      </c>
      <c r="Z115" s="22" t="s">
        <v>29</v>
      </c>
      <c r="AA115" s="22" t="s">
        <v>28</v>
      </c>
      <c r="AB115" s="32">
        <v>1.6E-2</v>
      </c>
      <c r="AC115" s="38" t="s">
        <v>362</v>
      </c>
      <c r="AD115" s="20">
        <f>+_xlfn.XLOOKUP(AE115,Tabla15[VARIEDAD],Tabla15[COD5],"")</f>
        <v>570</v>
      </c>
      <c r="AE115" s="22" t="s">
        <v>36</v>
      </c>
      <c r="AF115" s="73">
        <f>_xlfn.XLOOKUP(AG115,Tabla14[FAMILIA],Tabla14[COD4],"")</f>
        <v>307</v>
      </c>
      <c r="AG115" s="22" t="s">
        <v>136</v>
      </c>
      <c r="AH115" s="74">
        <v>7530442</v>
      </c>
      <c r="AI115" s="22" t="s">
        <v>356</v>
      </c>
      <c r="AJ115" s="22" t="s">
        <v>32</v>
      </c>
      <c r="AK115" s="33" t="s">
        <v>37</v>
      </c>
      <c r="AL115" s="34">
        <v>1</v>
      </c>
      <c r="AM115" s="35">
        <v>45518</v>
      </c>
      <c r="AN115" s="33" t="s">
        <v>86</v>
      </c>
      <c r="AO115" s="35" t="s">
        <v>361</v>
      </c>
      <c r="AP115" s="35"/>
      <c r="AQ115" s="33"/>
      <c r="AR115" s="33" t="s">
        <v>446</v>
      </c>
      <c r="AS115" s="33" t="s">
        <v>371</v>
      </c>
      <c r="AT115" s="33" t="s">
        <v>107</v>
      </c>
      <c r="AU115" s="33">
        <v>0</v>
      </c>
      <c r="AV115" s="33" t="s">
        <v>107</v>
      </c>
      <c r="AW115" s="79">
        <v>380</v>
      </c>
    </row>
    <row r="116" spans="1:49" x14ac:dyDescent="0.25">
      <c r="A116" s="77"/>
      <c r="B116" s="22" t="s">
        <v>416</v>
      </c>
      <c r="C116" s="29" t="s">
        <v>231</v>
      </c>
      <c r="D116" s="49">
        <v>2024</v>
      </c>
      <c r="E116" s="23">
        <v>45505</v>
      </c>
      <c r="F116" s="24">
        <v>45535</v>
      </c>
      <c r="G116" s="25"/>
      <c r="H116" s="26"/>
      <c r="I116" s="27"/>
      <c r="J116" s="39" t="s">
        <v>25</v>
      </c>
      <c r="K116" s="27" t="s">
        <v>41</v>
      </c>
      <c r="L116" s="27" t="s">
        <v>179</v>
      </c>
      <c r="M116" s="49">
        <f>+_xlfn.XLOOKUP(L116,Tabla9[Autonomia],Tabla9[Rango],"")</f>
        <v>2</v>
      </c>
      <c r="N116" s="22"/>
      <c r="O116" s="22"/>
      <c r="P116" s="49"/>
      <c r="Q116" s="29" t="s">
        <v>69</v>
      </c>
      <c r="R116" s="28">
        <v>2102083</v>
      </c>
      <c r="S116" s="27" t="s">
        <v>360</v>
      </c>
      <c r="T116" s="71" t="s">
        <v>31</v>
      </c>
      <c r="U116" s="30" t="s">
        <v>31</v>
      </c>
      <c r="V116" s="29" t="s">
        <v>233</v>
      </c>
      <c r="W116" s="22" t="s">
        <v>149</v>
      </c>
      <c r="X116" s="71" t="s">
        <v>31</v>
      </c>
      <c r="Y116" s="30" t="s">
        <v>31</v>
      </c>
      <c r="Z116" s="22" t="s">
        <v>29</v>
      </c>
      <c r="AA116" s="22" t="s">
        <v>28</v>
      </c>
      <c r="AB116" s="32">
        <v>1.6E-2</v>
      </c>
      <c r="AC116" s="38" t="s">
        <v>362</v>
      </c>
      <c r="AD116" s="20">
        <f>+_xlfn.XLOOKUP(AE116,Tabla15[VARIEDAD],Tabla15[COD5],"")</f>
        <v>570</v>
      </c>
      <c r="AE116" s="22" t="s">
        <v>36</v>
      </c>
      <c r="AF116" s="73">
        <f>_xlfn.XLOOKUP(AG116,Tabla14[FAMILIA],Tabla14[COD4],"")</f>
        <v>307</v>
      </c>
      <c r="AG116" s="22" t="s">
        <v>136</v>
      </c>
      <c r="AH116" s="74">
        <v>7530764</v>
      </c>
      <c r="AI116" s="22" t="s">
        <v>357</v>
      </c>
      <c r="AJ116" s="22" t="s">
        <v>32</v>
      </c>
      <c r="AK116" s="33" t="s">
        <v>37</v>
      </c>
      <c r="AL116" s="34">
        <v>1</v>
      </c>
      <c r="AM116" s="35">
        <v>45518</v>
      </c>
      <c r="AN116" s="33" t="s">
        <v>86</v>
      </c>
      <c r="AO116" s="35" t="s">
        <v>361</v>
      </c>
      <c r="AP116" s="35"/>
      <c r="AQ116" s="33"/>
      <c r="AR116" s="33" t="s">
        <v>446</v>
      </c>
      <c r="AS116" s="33" t="s">
        <v>371</v>
      </c>
      <c r="AT116" s="33" t="s">
        <v>107</v>
      </c>
      <c r="AU116" s="33">
        <v>0</v>
      </c>
      <c r="AV116" s="33" t="s">
        <v>107</v>
      </c>
      <c r="AW116" s="79">
        <v>380</v>
      </c>
    </row>
    <row r="117" spans="1:49" x14ac:dyDescent="0.25">
      <c r="A117" s="77"/>
      <c r="B117" s="22" t="s">
        <v>416</v>
      </c>
      <c r="C117" s="29" t="s">
        <v>231</v>
      </c>
      <c r="D117" s="49">
        <v>2024</v>
      </c>
      <c r="E117" s="23">
        <v>45505</v>
      </c>
      <c r="F117" s="24">
        <v>45535</v>
      </c>
      <c r="G117" s="25"/>
      <c r="H117" s="26"/>
      <c r="I117" s="27"/>
      <c r="J117" s="39" t="s">
        <v>25</v>
      </c>
      <c r="K117" s="27" t="s">
        <v>41</v>
      </c>
      <c r="L117" s="27" t="s">
        <v>179</v>
      </c>
      <c r="M117" s="49">
        <f>+_xlfn.XLOOKUP(L117,Tabla9[Autonomia],Tabla9[Rango],"")</f>
        <v>2</v>
      </c>
      <c r="N117" s="22"/>
      <c r="O117" s="22"/>
      <c r="P117" s="49"/>
      <c r="Q117" s="29" t="s">
        <v>69</v>
      </c>
      <c r="R117" s="28">
        <v>2102083</v>
      </c>
      <c r="S117" s="27" t="s">
        <v>360</v>
      </c>
      <c r="T117" s="71" t="s">
        <v>31</v>
      </c>
      <c r="U117" s="30" t="s">
        <v>31</v>
      </c>
      <c r="V117" s="29" t="s">
        <v>233</v>
      </c>
      <c r="W117" s="22" t="s">
        <v>149</v>
      </c>
      <c r="X117" s="71" t="s">
        <v>31</v>
      </c>
      <c r="Y117" s="30" t="s">
        <v>31</v>
      </c>
      <c r="Z117" s="22" t="s">
        <v>29</v>
      </c>
      <c r="AA117" s="22" t="s">
        <v>28</v>
      </c>
      <c r="AB117" s="32">
        <v>0.05</v>
      </c>
      <c r="AC117" s="38" t="s">
        <v>362</v>
      </c>
      <c r="AD117" s="20">
        <f>+_xlfn.XLOOKUP(AE117,Tabla15[VARIEDAD],Tabla15[COD5],"")</f>
        <v>570</v>
      </c>
      <c r="AE117" s="22" t="s">
        <v>36</v>
      </c>
      <c r="AF117" s="73">
        <f>_xlfn.XLOOKUP(AG117,Tabla14[FAMILIA],Tabla14[COD4],"")</f>
        <v>304</v>
      </c>
      <c r="AG117" s="22" t="s">
        <v>133</v>
      </c>
      <c r="AH117" s="74">
        <v>7530418</v>
      </c>
      <c r="AI117" s="22" t="s">
        <v>358</v>
      </c>
      <c r="AJ117" s="22" t="s">
        <v>32</v>
      </c>
      <c r="AK117" s="33" t="s">
        <v>37</v>
      </c>
      <c r="AL117" s="34">
        <v>1</v>
      </c>
      <c r="AM117" s="35">
        <v>45518</v>
      </c>
      <c r="AN117" s="33" t="s">
        <v>86</v>
      </c>
      <c r="AO117" s="35" t="s">
        <v>361</v>
      </c>
      <c r="AP117" s="35"/>
      <c r="AQ117" s="33"/>
      <c r="AR117" s="33" t="s">
        <v>446</v>
      </c>
      <c r="AS117" s="33" t="s">
        <v>371</v>
      </c>
      <c r="AT117" s="33" t="s">
        <v>107</v>
      </c>
      <c r="AU117" s="33">
        <v>0</v>
      </c>
      <c r="AV117" s="33" t="s">
        <v>107</v>
      </c>
      <c r="AW117" s="79">
        <v>380</v>
      </c>
    </row>
    <row r="118" spans="1:49" x14ac:dyDescent="0.25">
      <c r="A118" s="77"/>
      <c r="B118" s="22" t="s">
        <v>416</v>
      </c>
      <c r="C118" s="29" t="s">
        <v>231</v>
      </c>
      <c r="D118" s="49">
        <v>2024</v>
      </c>
      <c r="E118" s="23">
        <v>45505</v>
      </c>
      <c r="F118" s="24">
        <v>45535</v>
      </c>
      <c r="G118" s="25"/>
      <c r="H118" s="26"/>
      <c r="I118" s="27"/>
      <c r="J118" s="39" t="s">
        <v>25</v>
      </c>
      <c r="K118" s="27" t="s">
        <v>41</v>
      </c>
      <c r="L118" s="27" t="s">
        <v>179</v>
      </c>
      <c r="M118" s="49">
        <f>+_xlfn.XLOOKUP(L118,Tabla9[Autonomia],Tabla9[Rango],"")</f>
        <v>2</v>
      </c>
      <c r="N118" s="22"/>
      <c r="O118" s="22"/>
      <c r="P118" s="49"/>
      <c r="Q118" s="29" t="s">
        <v>69</v>
      </c>
      <c r="R118" s="28">
        <v>2102083</v>
      </c>
      <c r="S118" s="27" t="s">
        <v>360</v>
      </c>
      <c r="T118" s="71" t="s">
        <v>31</v>
      </c>
      <c r="U118" s="30" t="s">
        <v>31</v>
      </c>
      <c r="V118" s="29" t="s">
        <v>233</v>
      </c>
      <c r="W118" s="22" t="s">
        <v>149</v>
      </c>
      <c r="X118" s="71" t="s">
        <v>31</v>
      </c>
      <c r="Y118" s="30" t="s">
        <v>31</v>
      </c>
      <c r="Z118" s="22" t="s">
        <v>29</v>
      </c>
      <c r="AA118" s="22" t="s">
        <v>28</v>
      </c>
      <c r="AB118" s="32">
        <v>0.05</v>
      </c>
      <c r="AC118" s="38" t="s">
        <v>362</v>
      </c>
      <c r="AD118" s="20">
        <f>+_xlfn.XLOOKUP(AE118,Tabla15[VARIEDAD],Tabla15[COD5],"")</f>
        <v>570</v>
      </c>
      <c r="AE118" s="22" t="s">
        <v>36</v>
      </c>
      <c r="AF118" s="73">
        <f>_xlfn.XLOOKUP(AG118,Tabla14[FAMILIA],Tabla14[COD4],"")</f>
        <v>301</v>
      </c>
      <c r="AG118" s="22" t="s">
        <v>131</v>
      </c>
      <c r="AH118" s="74">
        <v>7530780</v>
      </c>
      <c r="AI118" s="22" t="s">
        <v>359</v>
      </c>
      <c r="AJ118" s="22" t="s">
        <v>32</v>
      </c>
      <c r="AK118" s="33" t="s">
        <v>37</v>
      </c>
      <c r="AL118" s="34">
        <v>1</v>
      </c>
      <c r="AM118" s="35">
        <v>45518</v>
      </c>
      <c r="AN118" s="33" t="s">
        <v>86</v>
      </c>
      <c r="AO118" s="35" t="s">
        <v>361</v>
      </c>
      <c r="AP118" s="35"/>
      <c r="AQ118" s="33"/>
      <c r="AR118" s="33" t="s">
        <v>446</v>
      </c>
      <c r="AS118" s="33" t="s">
        <v>371</v>
      </c>
      <c r="AT118" s="33" t="s">
        <v>107</v>
      </c>
      <c r="AU118" s="33">
        <v>0</v>
      </c>
      <c r="AV118" s="33" t="s">
        <v>107</v>
      </c>
      <c r="AW118" s="79">
        <v>380</v>
      </c>
    </row>
    <row r="119" spans="1:49" x14ac:dyDescent="0.25">
      <c r="A119" s="77"/>
      <c r="B119" s="22" t="s">
        <v>429</v>
      </c>
      <c r="C119" s="22" t="s">
        <v>23</v>
      </c>
      <c r="D119" s="49">
        <v>2024</v>
      </c>
      <c r="E119" s="23">
        <v>45505</v>
      </c>
      <c r="F119" s="24">
        <v>45657</v>
      </c>
      <c r="G119" s="25"/>
      <c r="H119" s="26"/>
      <c r="I119" s="27" t="s">
        <v>34</v>
      </c>
      <c r="J119" s="27" t="s">
        <v>34</v>
      </c>
      <c r="K119" s="27" t="s">
        <v>41</v>
      </c>
      <c r="L119" s="27" t="s">
        <v>179</v>
      </c>
      <c r="M119" s="49">
        <f>+_xlfn.XLOOKUP(L119,Tabla9[Autonomia],Tabla9[Rango],"")</f>
        <v>2</v>
      </c>
      <c r="N119" s="22"/>
      <c r="O119" s="22"/>
      <c r="P119" s="49"/>
      <c r="Q119" s="29" t="s">
        <v>69</v>
      </c>
      <c r="R119" s="28">
        <v>2103237</v>
      </c>
      <c r="S119" s="27" t="s">
        <v>363</v>
      </c>
      <c r="T119" s="71" t="s">
        <v>31</v>
      </c>
      <c r="U119" s="30" t="s">
        <v>31</v>
      </c>
      <c r="V119" s="29" t="s">
        <v>233</v>
      </c>
      <c r="W119" s="22" t="s">
        <v>149</v>
      </c>
      <c r="X119" s="71" t="s">
        <v>31</v>
      </c>
      <c r="Y119" s="30" t="s">
        <v>31</v>
      </c>
      <c r="Z119" s="22" t="s">
        <v>35</v>
      </c>
      <c r="AA119" s="22" t="s">
        <v>28</v>
      </c>
      <c r="AB119" s="32">
        <v>7.1633237822349202E-3</v>
      </c>
      <c r="AC119" s="32" t="s">
        <v>364</v>
      </c>
      <c r="AD119" s="20">
        <f>+_xlfn.XLOOKUP(AE119,Tabla15[VARIEDAD],Tabla15[COD5],"")</f>
        <v>570</v>
      </c>
      <c r="AE119" s="22" t="s">
        <v>36</v>
      </c>
      <c r="AF119" s="73">
        <f>_xlfn.XLOOKUP(AG119,Tabla14[FAMILIA],Tabla14[COD4],"")</f>
        <v>301</v>
      </c>
      <c r="AG119" s="22" t="s">
        <v>131</v>
      </c>
      <c r="AH119" s="73">
        <v>7530799</v>
      </c>
      <c r="AI119" s="22" t="s">
        <v>450</v>
      </c>
      <c r="AJ119" s="22" t="s">
        <v>32</v>
      </c>
      <c r="AK119" s="33" t="s">
        <v>228</v>
      </c>
      <c r="AL119" s="34">
        <v>3</v>
      </c>
      <c r="AM119" s="35">
        <v>45520</v>
      </c>
      <c r="AN119" s="33" t="s">
        <v>85</v>
      </c>
      <c r="AO119" s="35" t="s">
        <v>53</v>
      </c>
      <c r="AP119" s="35" t="s">
        <v>366</v>
      </c>
      <c r="AQ119" s="33"/>
      <c r="AR119" s="33"/>
      <c r="AS119" s="33" t="s">
        <v>367</v>
      </c>
      <c r="AT119" s="33" t="s">
        <v>107</v>
      </c>
      <c r="AU119" s="33">
        <v>1200</v>
      </c>
      <c r="AV119" s="33" t="s">
        <v>107</v>
      </c>
      <c r="AW119" s="79">
        <v>2000</v>
      </c>
    </row>
    <row r="120" spans="1:49" x14ac:dyDescent="0.25">
      <c r="A120" s="77"/>
      <c r="B120" s="22" t="s">
        <v>429</v>
      </c>
      <c r="C120" s="22" t="s">
        <v>23</v>
      </c>
      <c r="D120" s="49">
        <v>2024</v>
      </c>
      <c r="E120" s="23">
        <v>45505</v>
      </c>
      <c r="F120" s="24">
        <v>45657</v>
      </c>
      <c r="G120" s="25"/>
      <c r="H120" s="26"/>
      <c r="I120" s="27" t="s">
        <v>34</v>
      </c>
      <c r="J120" s="27" t="s">
        <v>34</v>
      </c>
      <c r="K120" s="27" t="s">
        <v>41</v>
      </c>
      <c r="L120" s="27" t="s">
        <v>179</v>
      </c>
      <c r="M120" s="49">
        <f>+_xlfn.XLOOKUP(L120,Tabla9[Autonomia],Tabla9[Rango],"")</f>
        <v>2</v>
      </c>
      <c r="N120" s="22"/>
      <c r="O120" s="22"/>
      <c r="P120" s="49"/>
      <c r="Q120" s="29" t="s">
        <v>69</v>
      </c>
      <c r="R120" s="28">
        <v>2103237</v>
      </c>
      <c r="S120" s="27" t="s">
        <v>363</v>
      </c>
      <c r="T120" s="71" t="s">
        <v>31</v>
      </c>
      <c r="U120" s="30" t="s">
        <v>31</v>
      </c>
      <c r="V120" s="29" t="s">
        <v>233</v>
      </c>
      <c r="W120" s="22" t="s">
        <v>149</v>
      </c>
      <c r="X120" s="71" t="s">
        <v>31</v>
      </c>
      <c r="Y120" s="30" t="s">
        <v>31</v>
      </c>
      <c r="Z120" s="22" t="s">
        <v>35</v>
      </c>
      <c r="AA120" s="22" t="s">
        <v>28</v>
      </c>
      <c r="AB120" s="32">
        <v>7.1633237822349202E-3</v>
      </c>
      <c r="AC120" s="32" t="s">
        <v>364</v>
      </c>
      <c r="AD120" s="20">
        <f>+_xlfn.XLOOKUP(AE120,Tabla15[VARIEDAD],Tabla15[COD5],"")</f>
        <v>570</v>
      </c>
      <c r="AE120" s="22" t="s">
        <v>36</v>
      </c>
      <c r="AF120" s="73">
        <f>_xlfn.XLOOKUP(AG120,Tabla14[FAMILIA],Tabla14[COD4],"")</f>
        <v>301</v>
      </c>
      <c r="AG120" s="22" t="s">
        <v>131</v>
      </c>
      <c r="AH120" s="73">
        <v>7530514</v>
      </c>
      <c r="AI120" s="22" t="s">
        <v>348</v>
      </c>
      <c r="AJ120" s="22" t="s">
        <v>32</v>
      </c>
      <c r="AK120" s="33" t="s">
        <v>228</v>
      </c>
      <c r="AL120" s="34">
        <v>3</v>
      </c>
      <c r="AM120" s="35">
        <v>45520</v>
      </c>
      <c r="AN120" s="33" t="s">
        <v>85</v>
      </c>
      <c r="AO120" s="35" t="s">
        <v>53</v>
      </c>
      <c r="AP120" s="35" t="s">
        <v>366</v>
      </c>
      <c r="AQ120" s="33"/>
      <c r="AR120" s="33"/>
      <c r="AS120" s="33" t="s">
        <v>367</v>
      </c>
      <c r="AT120" s="33" t="s">
        <v>107</v>
      </c>
      <c r="AU120" s="33">
        <v>1200</v>
      </c>
      <c r="AV120" s="33" t="s">
        <v>107</v>
      </c>
      <c r="AW120" s="79">
        <v>2000</v>
      </c>
    </row>
    <row r="121" spans="1:49" x14ac:dyDescent="0.25">
      <c r="A121" s="77"/>
      <c r="B121" s="22" t="s">
        <v>429</v>
      </c>
      <c r="C121" s="22" t="s">
        <v>23</v>
      </c>
      <c r="D121" s="49">
        <v>2024</v>
      </c>
      <c r="E121" s="23">
        <v>45536</v>
      </c>
      <c r="F121" s="24">
        <v>45657</v>
      </c>
      <c r="G121" s="25"/>
      <c r="H121" s="26"/>
      <c r="I121" s="27" t="s">
        <v>34</v>
      </c>
      <c r="J121" s="27" t="s">
        <v>34</v>
      </c>
      <c r="K121" s="27" t="s">
        <v>41</v>
      </c>
      <c r="L121" s="27" t="s">
        <v>179</v>
      </c>
      <c r="M121" s="49">
        <f>+_xlfn.XLOOKUP(L121,Tabla9[Autonomia],Tabla9[Rango],"")</f>
        <v>2</v>
      </c>
      <c r="N121" s="22"/>
      <c r="O121" s="22"/>
      <c r="P121" s="49"/>
      <c r="Q121" s="29" t="s">
        <v>69</v>
      </c>
      <c r="R121" s="28">
        <v>2103237</v>
      </c>
      <c r="S121" s="27" t="s">
        <v>363</v>
      </c>
      <c r="T121" s="71" t="s">
        <v>31</v>
      </c>
      <c r="U121" s="30" t="s">
        <v>31</v>
      </c>
      <c r="V121" s="29" t="s">
        <v>233</v>
      </c>
      <c r="W121" s="22" t="s">
        <v>149</v>
      </c>
      <c r="X121" s="71" t="s">
        <v>31</v>
      </c>
      <c r="Y121" s="30" t="s">
        <v>31</v>
      </c>
      <c r="Z121" s="22" t="s">
        <v>35</v>
      </c>
      <c r="AA121" s="22" t="s">
        <v>28</v>
      </c>
      <c r="AB121" s="32">
        <v>6.8767191797949132E-3</v>
      </c>
      <c r="AC121" s="32" t="s">
        <v>364</v>
      </c>
      <c r="AD121" s="20">
        <f>+_xlfn.XLOOKUP(AE121,Tabla15[VARIEDAD],Tabla15[COD5],"")</f>
        <v>570</v>
      </c>
      <c r="AE121" s="22" t="s">
        <v>36</v>
      </c>
      <c r="AF121" s="73">
        <f>_xlfn.XLOOKUP(AG121,Tabla14[FAMILIA],Tabla14[COD4],"")</f>
        <v>301</v>
      </c>
      <c r="AG121" s="22" t="s">
        <v>131</v>
      </c>
      <c r="AH121" s="73">
        <v>7530812</v>
      </c>
      <c r="AI121" s="22" t="s">
        <v>451</v>
      </c>
      <c r="AJ121" s="22" t="s">
        <v>32</v>
      </c>
      <c r="AK121" s="33" t="s">
        <v>228</v>
      </c>
      <c r="AL121" s="34">
        <v>3</v>
      </c>
      <c r="AM121" s="35">
        <v>45555</v>
      </c>
      <c r="AN121" s="33" t="s">
        <v>85</v>
      </c>
      <c r="AO121" s="35" t="s">
        <v>53</v>
      </c>
      <c r="AP121" s="35" t="s">
        <v>366</v>
      </c>
      <c r="AQ121" s="33"/>
      <c r="AR121" s="33"/>
      <c r="AS121" s="33" t="s">
        <v>449</v>
      </c>
      <c r="AT121" s="33" t="s">
        <v>107</v>
      </c>
      <c r="AU121" s="33">
        <v>1200</v>
      </c>
      <c r="AV121" s="33" t="s">
        <v>107</v>
      </c>
      <c r="AW121" s="79">
        <v>2000</v>
      </c>
    </row>
    <row r="122" spans="1:49" x14ac:dyDescent="0.25">
      <c r="A122" s="77"/>
      <c r="B122" s="22" t="s">
        <v>395</v>
      </c>
      <c r="C122" s="22" t="s">
        <v>23</v>
      </c>
      <c r="D122" s="49">
        <v>2024</v>
      </c>
      <c r="E122" s="23">
        <v>45505</v>
      </c>
      <c r="F122" s="24">
        <v>45596</v>
      </c>
      <c r="G122" s="25">
        <v>45533</v>
      </c>
      <c r="H122" s="26"/>
      <c r="I122" s="23" t="s">
        <v>34</v>
      </c>
      <c r="J122" s="27" t="s">
        <v>25</v>
      </c>
      <c r="K122" s="27" t="s">
        <v>40</v>
      </c>
      <c r="L122" s="27" t="s">
        <v>181</v>
      </c>
      <c r="M122" s="49">
        <f>+_xlfn.XLOOKUP(L122,Tabla9[Autonomia],Tabla9[Rango],"")</f>
        <v>4</v>
      </c>
      <c r="N122" s="22"/>
      <c r="O122" s="22"/>
      <c r="P122" s="49"/>
      <c r="Q122" s="22" t="s">
        <v>26</v>
      </c>
      <c r="R122" s="28">
        <v>2102183</v>
      </c>
      <c r="S122" s="27" t="s">
        <v>27</v>
      </c>
      <c r="T122" s="70" t="s">
        <v>31</v>
      </c>
      <c r="U122" s="27" t="s">
        <v>31</v>
      </c>
      <c r="V122" s="29" t="s">
        <v>113</v>
      </c>
      <c r="W122" s="22" t="s">
        <v>101</v>
      </c>
      <c r="X122" s="71">
        <v>1000036386</v>
      </c>
      <c r="Y122" s="30" t="s">
        <v>105</v>
      </c>
      <c r="Z122" s="22" t="s">
        <v>35</v>
      </c>
      <c r="AA122" s="22" t="s">
        <v>28</v>
      </c>
      <c r="AB122" s="32">
        <v>0.05</v>
      </c>
      <c r="AC122" s="32" t="s">
        <v>212</v>
      </c>
      <c r="AD122" s="20">
        <f>+_xlfn.XLOOKUP(AE122,Tabla15[VARIEDAD],Tabla15[COD5],"")</f>
        <v>571</v>
      </c>
      <c r="AE122" s="22" t="s">
        <v>117</v>
      </c>
      <c r="AF122" s="73">
        <f>_xlfn.XLOOKUP(AG122,Tabla14[FAMILIA],Tabla14[COD4],"")</f>
        <v>301</v>
      </c>
      <c r="AG122" s="22" t="s">
        <v>131</v>
      </c>
      <c r="AH122" s="73">
        <v>7530497</v>
      </c>
      <c r="AI122" s="22" t="s">
        <v>200</v>
      </c>
      <c r="AJ122" s="22" t="s">
        <v>32</v>
      </c>
      <c r="AK122" s="33" t="s">
        <v>37</v>
      </c>
      <c r="AL122" s="34">
        <v>1</v>
      </c>
      <c r="AM122" s="35">
        <v>45523</v>
      </c>
      <c r="AN122" s="33" t="s">
        <v>85</v>
      </c>
      <c r="AO122" s="35" t="s">
        <v>46</v>
      </c>
      <c r="AP122" s="35" t="s">
        <v>375</v>
      </c>
      <c r="AQ122" s="33"/>
      <c r="AR122" s="33"/>
      <c r="AS122" s="33" t="s">
        <v>376</v>
      </c>
      <c r="AT122" s="33" t="s">
        <v>119</v>
      </c>
      <c r="AU122" s="33"/>
      <c r="AV122" s="33"/>
      <c r="AW122" s="79"/>
    </row>
    <row r="123" spans="1:49" x14ac:dyDescent="0.25">
      <c r="A123" s="77"/>
      <c r="B123" s="22" t="s">
        <v>395</v>
      </c>
      <c r="C123" s="22" t="s">
        <v>23</v>
      </c>
      <c r="D123" s="49">
        <v>2024</v>
      </c>
      <c r="E123" s="23">
        <v>45505</v>
      </c>
      <c r="F123" s="24">
        <v>45596</v>
      </c>
      <c r="G123" s="25">
        <v>45533</v>
      </c>
      <c r="H123" s="26"/>
      <c r="I123" s="23" t="s">
        <v>34</v>
      </c>
      <c r="J123" s="27" t="s">
        <v>25</v>
      </c>
      <c r="K123" s="27" t="s">
        <v>40</v>
      </c>
      <c r="L123" s="27" t="s">
        <v>181</v>
      </c>
      <c r="M123" s="49">
        <f>+_xlfn.XLOOKUP(L123,Tabla9[Autonomia],Tabla9[Rango],"")</f>
        <v>4</v>
      </c>
      <c r="N123" s="22"/>
      <c r="O123" s="22"/>
      <c r="P123" s="49"/>
      <c r="Q123" s="22" t="s">
        <v>26</v>
      </c>
      <c r="R123" s="28">
        <v>2102183</v>
      </c>
      <c r="S123" s="27" t="s">
        <v>27</v>
      </c>
      <c r="T123" s="70" t="s">
        <v>31</v>
      </c>
      <c r="U123" s="27" t="s">
        <v>31</v>
      </c>
      <c r="V123" s="29" t="s">
        <v>113</v>
      </c>
      <c r="W123" s="22" t="s">
        <v>101</v>
      </c>
      <c r="X123" s="71">
        <v>1000036386</v>
      </c>
      <c r="Y123" s="30" t="s">
        <v>105</v>
      </c>
      <c r="Z123" s="22" t="s">
        <v>35</v>
      </c>
      <c r="AA123" s="22" t="s">
        <v>28</v>
      </c>
      <c r="AB123" s="32">
        <v>3.9699999999999999E-2</v>
      </c>
      <c r="AC123" s="32" t="s">
        <v>212</v>
      </c>
      <c r="AD123" s="20">
        <f>+_xlfn.XLOOKUP(AE123,Tabla15[VARIEDAD],Tabla15[COD5],"")</f>
        <v>571</v>
      </c>
      <c r="AE123" s="22" t="s">
        <v>117</v>
      </c>
      <c r="AF123" s="73">
        <f>_xlfn.XLOOKUP(AG123,Tabla14[FAMILIA],Tabla14[COD4],"")</f>
        <v>301</v>
      </c>
      <c r="AG123" s="22" t="s">
        <v>131</v>
      </c>
      <c r="AH123" s="73">
        <v>7530511</v>
      </c>
      <c r="AI123" s="22" t="s">
        <v>374</v>
      </c>
      <c r="AJ123" s="22" t="s">
        <v>32</v>
      </c>
      <c r="AK123" s="33" t="s">
        <v>37</v>
      </c>
      <c r="AL123" s="34">
        <v>1</v>
      </c>
      <c r="AM123" s="35">
        <v>45523</v>
      </c>
      <c r="AN123" s="33" t="s">
        <v>85</v>
      </c>
      <c r="AO123" s="35" t="s">
        <v>46</v>
      </c>
      <c r="AP123" s="35" t="s">
        <v>375</v>
      </c>
      <c r="AQ123" s="33"/>
      <c r="AR123" s="33"/>
      <c r="AS123" s="33" t="s">
        <v>376</v>
      </c>
      <c r="AT123" s="33" t="s">
        <v>119</v>
      </c>
      <c r="AU123" s="33"/>
      <c r="AV123" s="33"/>
      <c r="AW123" s="79"/>
    </row>
    <row r="124" spans="1:49" x14ac:dyDescent="0.25">
      <c r="A124" s="77"/>
      <c r="B124" s="22" t="s">
        <v>395</v>
      </c>
      <c r="C124" s="22" t="s">
        <v>23</v>
      </c>
      <c r="D124" s="49">
        <v>2024</v>
      </c>
      <c r="E124" s="23">
        <v>45505</v>
      </c>
      <c r="F124" s="24">
        <v>45596</v>
      </c>
      <c r="G124" s="25">
        <v>45533</v>
      </c>
      <c r="H124" s="26"/>
      <c r="I124" s="23" t="s">
        <v>34</v>
      </c>
      <c r="J124" s="27" t="s">
        <v>25</v>
      </c>
      <c r="K124" s="27" t="s">
        <v>40</v>
      </c>
      <c r="L124" s="27" t="s">
        <v>181</v>
      </c>
      <c r="M124" s="49">
        <f>+_xlfn.XLOOKUP(L124,Tabla9[Autonomia],Tabla9[Rango],"")</f>
        <v>4</v>
      </c>
      <c r="N124" s="22"/>
      <c r="O124" s="22"/>
      <c r="P124" s="49"/>
      <c r="Q124" s="22" t="s">
        <v>26</v>
      </c>
      <c r="R124" s="28">
        <v>2102183</v>
      </c>
      <c r="S124" s="27" t="s">
        <v>27</v>
      </c>
      <c r="T124" s="70" t="s">
        <v>31</v>
      </c>
      <c r="U124" s="27" t="s">
        <v>31</v>
      </c>
      <c r="V124" s="29" t="s">
        <v>113</v>
      </c>
      <c r="W124" s="22" t="s">
        <v>101</v>
      </c>
      <c r="X124" s="71">
        <v>1000036386</v>
      </c>
      <c r="Y124" s="30" t="s">
        <v>105</v>
      </c>
      <c r="Z124" s="22" t="s">
        <v>35</v>
      </c>
      <c r="AA124" s="22" t="s">
        <v>28</v>
      </c>
      <c r="AB124" s="32">
        <v>0.05</v>
      </c>
      <c r="AC124" s="32" t="s">
        <v>212</v>
      </c>
      <c r="AD124" s="20">
        <f>+_xlfn.XLOOKUP(AE124,Tabla15[VARIEDAD],Tabla15[COD5],"")</f>
        <v>570</v>
      </c>
      <c r="AE124" s="22" t="s">
        <v>36</v>
      </c>
      <c r="AF124" s="73">
        <f>_xlfn.XLOOKUP(AG124,Tabla14[FAMILIA],Tabla14[COD4],"")</f>
        <v>301</v>
      </c>
      <c r="AG124" s="22" t="s">
        <v>131</v>
      </c>
      <c r="AH124" s="73">
        <v>7530794</v>
      </c>
      <c r="AI124" s="22" t="s">
        <v>349</v>
      </c>
      <c r="AJ124" s="22" t="s">
        <v>32</v>
      </c>
      <c r="AK124" s="33" t="s">
        <v>37</v>
      </c>
      <c r="AL124" s="34">
        <v>1</v>
      </c>
      <c r="AM124" s="35">
        <v>45523</v>
      </c>
      <c r="AN124" s="33" t="s">
        <v>85</v>
      </c>
      <c r="AO124" s="35" t="s">
        <v>46</v>
      </c>
      <c r="AP124" s="35" t="s">
        <v>375</v>
      </c>
      <c r="AQ124" s="33"/>
      <c r="AR124" s="33"/>
      <c r="AS124" s="33" t="s">
        <v>376</v>
      </c>
      <c r="AT124" s="33" t="s">
        <v>119</v>
      </c>
      <c r="AU124" s="33"/>
      <c r="AV124" s="33"/>
      <c r="AW124" s="79"/>
    </row>
    <row r="125" spans="1:49" x14ac:dyDescent="0.25">
      <c r="A125" s="77"/>
      <c r="B125" s="22" t="s">
        <v>396</v>
      </c>
      <c r="C125" s="22" t="s">
        <v>23</v>
      </c>
      <c r="D125" s="49">
        <v>2024</v>
      </c>
      <c r="E125" s="23">
        <v>45505</v>
      </c>
      <c r="F125" s="24">
        <v>45596</v>
      </c>
      <c r="G125" s="25">
        <v>45533</v>
      </c>
      <c r="H125" s="26"/>
      <c r="I125" s="23" t="s">
        <v>34</v>
      </c>
      <c r="J125" s="27" t="s">
        <v>25</v>
      </c>
      <c r="K125" s="27" t="s">
        <v>40</v>
      </c>
      <c r="L125" s="27" t="s">
        <v>181</v>
      </c>
      <c r="M125" s="49">
        <f>+_xlfn.XLOOKUP(L125,Tabla9[Autonomia],Tabla9[Rango],"")</f>
        <v>4</v>
      </c>
      <c r="N125" s="22"/>
      <c r="O125" s="22"/>
      <c r="P125" s="49"/>
      <c r="Q125" s="22" t="s">
        <v>26</v>
      </c>
      <c r="R125" s="28">
        <v>2102183</v>
      </c>
      <c r="S125" s="27" t="s">
        <v>27</v>
      </c>
      <c r="T125" s="70" t="s">
        <v>31</v>
      </c>
      <c r="U125" s="27" t="s">
        <v>31</v>
      </c>
      <c r="V125" s="29" t="s">
        <v>113</v>
      </c>
      <c r="W125" s="22" t="s">
        <v>101</v>
      </c>
      <c r="X125" s="71">
        <v>1000032689</v>
      </c>
      <c r="Y125" s="30" t="s">
        <v>103</v>
      </c>
      <c r="Z125" s="22" t="s">
        <v>35</v>
      </c>
      <c r="AA125" s="22" t="s">
        <v>28</v>
      </c>
      <c r="AB125" s="32">
        <v>0.02</v>
      </c>
      <c r="AC125" s="32" t="s">
        <v>212</v>
      </c>
      <c r="AD125" s="20">
        <f>+_xlfn.XLOOKUP(AE125,Tabla15[VARIEDAD],Tabla15[COD5],"")</f>
        <v>570</v>
      </c>
      <c r="AE125" s="22" t="s">
        <v>36</v>
      </c>
      <c r="AF125" s="73">
        <f>_xlfn.XLOOKUP(AG125,Tabla14[FAMILIA],Tabla14[COD4],"")</f>
        <v>304</v>
      </c>
      <c r="AG125" s="22" t="s">
        <v>133</v>
      </c>
      <c r="AH125" s="73" t="s">
        <v>31</v>
      </c>
      <c r="AI125" s="22" t="s">
        <v>31</v>
      </c>
      <c r="AJ125" s="22" t="s">
        <v>32</v>
      </c>
      <c r="AK125" s="33" t="s">
        <v>37</v>
      </c>
      <c r="AL125" s="34">
        <v>1</v>
      </c>
      <c r="AM125" s="35">
        <v>45520</v>
      </c>
      <c r="AN125" s="33" t="s">
        <v>85</v>
      </c>
      <c r="AO125" s="35" t="s">
        <v>50</v>
      </c>
      <c r="AP125" s="35" t="s">
        <v>378</v>
      </c>
      <c r="AQ125" s="33"/>
      <c r="AR125" s="33"/>
      <c r="AS125" s="33" t="s">
        <v>379</v>
      </c>
      <c r="AT125" s="33" t="s">
        <v>107</v>
      </c>
      <c r="AU125" s="33">
        <v>21</v>
      </c>
      <c r="AV125" s="33" t="s">
        <v>107</v>
      </c>
      <c r="AW125" s="79">
        <v>150</v>
      </c>
    </row>
    <row r="126" spans="1:49" x14ac:dyDescent="0.25">
      <c r="A126" s="77"/>
      <c r="B126" s="22" t="s">
        <v>396</v>
      </c>
      <c r="C126" s="22" t="s">
        <v>23</v>
      </c>
      <c r="D126" s="49">
        <v>2024</v>
      </c>
      <c r="E126" s="23">
        <v>45505</v>
      </c>
      <c r="F126" s="24">
        <v>45596</v>
      </c>
      <c r="G126" s="25">
        <v>45533</v>
      </c>
      <c r="H126" s="26"/>
      <c r="I126" s="23" t="s">
        <v>34</v>
      </c>
      <c r="J126" s="27" t="s">
        <v>25</v>
      </c>
      <c r="K126" s="27" t="s">
        <v>40</v>
      </c>
      <c r="L126" s="27" t="s">
        <v>181</v>
      </c>
      <c r="M126" s="49">
        <f>+_xlfn.XLOOKUP(L126,Tabla9[Autonomia],Tabla9[Rango],"")</f>
        <v>4</v>
      </c>
      <c r="N126" s="22"/>
      <c r="O126" s="22"/>
      <c r="P126" s="49"/>
      <c r="Q126" s="22" t="s">
        <v>26</v>
      </c>
      <c r="R126" s="28">
        <v>2102183</v>
      </c>
      <c r="S126" s="27" t="s">
        <v>27</v>
      </c>
      <c r="T126" s="70" t="s">
        <v>31</v>
      </c>
      <c r="U126" s="27" t="s">
        <v>31</v>
      </c>
      <c r="V126" s="29" t="s">
        <v>113</v>
      </c>
      <c r="W126" s="22" t="s">
        <v>101</v>
      </c>
      <c r="X126" s="71">
        <v>1000032689</v>
      </c>
      <c r="Y126" s="30" t="s">
        <v>103</v>
      </c>
      <c r="Z126" s="22" t="s">
        <v>35</v>
      </c>
      <c r="AA126" s="22" t="s">
        <v>28</v>
      </c>
      <c r="AB126" s="32">
        <v>0.03</v>
      </c>
      <c r="AC126" s="32" t="s">
        <v>212</v>
      </c>
      <c r="AD126" s="20">
        <f>+_xlfn.XLOOKUP(AE126,Tabla15[VARIEDAD],Tabla15[COD5],"")</f>
        <v>570</v>
      </c>
      <c r="AE126" s="22" t="s">
        <v>36</v>
      </c>
      <c r="AF126" s="73">
        <f>_xlfn.XLOOKUP(AG126,Tabla14[FAMILIA],Tabla14[COD4],"")</f>
        <v>301</v>
      </c>
      <c r="AG126" s="22" t="s">
        <v>131</v>
      </c>
      <c r="AH126" s="73">
        <v>7530794</v>
      </c>
      <c r="AI126" s="22" t="s">
        <v>349</v>
      </c>
      <c r="AJ126" s="22" t="s">
        <v>32</v>
      </c>
      <c r="AK126" s="33" t="s">
        <v>37</v>
      </c>
      <c r="AL126" s="34">
        <v>1</v>
      </c>
      <c r="AM126" s="35">
        <v>45520</v>
      </c>
      <c r="AN126" s="33" t="s">
        <v>85</v>
      </c>
      <c r="AO126" s="35" t="s">
        <v>50</v>
      </c>
      <c r="AP126" s="35" t="s">
        <v>378</v>
      </c>
      <c r="AQ126" s="33"/>
      <c r="AR126" s="33"/>
      <c r="AS126" s="33" t="s">
        <v>379</v>
      </c>
      <c r="AT126" s="33" t="s">
        <v>107</v>
      </c>
      <c r="AU126" s="33">
        <v>21</v>
      </c>
      <c r="AV126" s="33" t="s">
        <v>107</v>
      </c>
      <c r="AW126" s="79">
        <v>150</v>
      </c>
    </row>
    <row r="127" spans="1:49" x14ac:dyDescent="0.25">
      <c r="A127" s="77"/>
      <c r="B127" s="22" t="s">
        <v>423</v>
      </c>
      <c r="C127" s="22" t="s">
        <v>23</v>
      </c>
      <c r="D127" s="49">
        <v>2024</v>
      </c>
      <c r="E127" s="23">
        <v>45505</v>
      </c>
      <c r="F127" s="24">
        <v>45657</v>
      </c>
      <c r="G127" s="25"/>
      <c r="H127" s="26"/>
      <c r="I127" s="23"/>
      <c r="J127" s="27" t="s">
        <v>25</v>
      </c>
      <c r="K127" s="27" t="s">
        <v>41</v>
      </c>
      <c r="L127" s="27" t="s">
        <v>179</v>
      </c>
      <c r="M127" s="49">
        <f>+_xlfn.XLOOKUP(L127,Tabla9[Autonomia],Tabla9[Rango],"")</f>
        <v>2</v>
      </c>
      <c r="N127" s="22"/>
      <c r="O127" s="22"/>
      <c r="P127" s="49"/>
      <c r="Q127" s="22" t="s">
        <v>26</v>
      </c>
      <c r="R127" s="28">
        <v>2103419</v>
      </c>
      <c r="S127" s="27" t="s">
        <v>380</v>
      </c>
      <c r="T127" s="70" t="s">
        <v>31</v>
      </c>
      <c r="U127" s="27" t="s">
        <v>31</v>
      </c>
      <c r="V127" s="29" t="s">
        <v>113</v>
      </c>
      <c r="W127" s="22" t="s">
        <v>149</v>
      </c>
      <c r="X127" s="71" t="s">
        <v>31</v>
      </c>
      <c r="Y127" s="30" t="s">
        <v>31</v>
      </c>
      <c r="Z127" s="22" t="s">
        <v>29</v>
      </c>
      <c r="AA127" s="22" t="s">
        <v>28</v>
      </c>
      <c r="AB127" s="32">
        <v>0.02</v>
      </c>
      <c r="AC127" s="32" t="s">
        <v>212</v>
      </c>
      <c r="AD127" s="20">
        <f>+_xlfn.XLOOKUP(AE127,Tabla15[VARIEDAD],Tabla15[COD5],"")</f>
        <v>571</v>
      </c>
      <c r="AE127" s="22" t="s">
        <v>117</v>
      </c>
      <c r="AF127" s="73">
        <f>_xlfn.XLOOKUP(AG127,Tabla14[FAMILIA],Tabla14[COD4],"")</f>
        <v>302</v>
      </c>
      <c r="AG127" s="33" t="s">
        <v>388</v>
      </c>
      <c r="AH127" s="73">
        <v>7530496</v>
      </c>
      <c r="AI127" s="22" t="s">
        <v>220</v>
      </c>
      <c r="AJ127" s="22" t="s">
        <v>32</v>
      </c>
      <c r="AK127" s="33" t="s">
        <v>37</v>
      </c>
      <c r="AL127" s="34">
        <v>1</v>
      </c>
      <c r="AM127" s="35">
        <v>45513</v>
      </c>
      <c r="AN127" s="33" t="s">
        <v>85</v>
      </c>
      <c r="AO127" s="35" t="s">
        <v>93</v>
      </c>
      <c r="AP127" s="35"/>
      <c r="AQ127" s="33"/>
      <c r="AR127" s="33"/>
      <c r="AS127" s="33" t="s">
        <v>381</v>
      </c>
      <c r="AT127" s="33" t="s">
        <v>382</v>
      </c>
      <c r="AU127" s="33"/>
      <c r="AV127" s="33" t="s">
        <v>382</v>
      </c>
      <c r="AW127" s="79">
        <v>200</v>
      </c>
    </row>
    <row r="128" spans="1:49" x14ac:dyDescent="0.25">
      <c r="A128" s="77"/>
      <c r="B128" s="22" t="s">
        <v>423</v>
      </c>
      <c r="C128" s="22" t="s">
        <v>23</v>
      </c>
      <c r="D128" s="49">
        <v>2024</v>
      </c>
      <c r="E128" s="23">
        <v>45505</v>
      </c>
      <c r="F128" s="24">
        <v>45657</v>
      </c>
      <c r="G128" s="25"/>
      <c r="H128" s="26"/>
      <c r="I128" s="23"/>
      <c r="J128" s="27" t="s">
        <v>25</v>
      </c>
      <c r="K128" s="27" t="s">
        <v>41</v>
      </c>
      <c r="L128" s="27" t="s">
        <v>179</v>
      </c>
      <c r="M128" s="49">
        <f>+_xlfn.XLOOKUP(L128,Tabla9[Autonomia],Tabla9[Rango],"")</f>
        <v>2</v>
      </c>
      <c r="N128" s="22"/>
      <c r="O128" s="22"/>
      <c r="P128" s="49"/>
      <c r="Q128" s="22" t="s">
        <v>26</v>
      </c>
      <c r="R128" s="28">
        <v>2103419</v>
      </c>
      <c r="S128" s="27" t="s">
        <v>380</v>
      </c>
      <c r="T128" s="70" t="s">
        <v>31</v>
      </c>
      <c r="U128" s="27" t="s">
        <v>31</v>
      </c>
      <c r="V128" s="29" t="s">
        <v>113</v>
      </c>
      <c r="W128" s="22" t="s">
        <v>149</v>
      </c>
      <c r="X128" s="71" t="s">
        <v>31</v>
      </c>
      <c r="Y128" s="30" t="s">
        <v>31</v>
      </c>
      <c r="Z128" s="22" t="s">
        <v>29</v>
      </c>
      <c r="AA128" s="22" t="s">
        <v>28</v>
      </c>
      <c r="AB128" s="32">
        <v>0.02</v>
      </c>
      <c r="AC128" s="32" t="s">
        <v>212</v>
      </c>
      <c r="AD128" s="20">
        <f>+_xlfn.XLOOKUP(AE128,Tabla15[VARIEDAD],Tabla15[COD5],"")</f>
        <v>571</v>
      </c>
      <c r="AE128" s="22" t="s">
        <v>117</v>
      </c>
      <c r="AF128" s="73">
        <f>_xlfn.XLOOKUP(AG128,Tabla14[FAMILIA],Tabla14[COD4],"")</f>
        <v>301</v>
      </c>
      <c r="AG128" s="22" t="s">
        <v>131</v>
      </c>
      <c r="AH128" s="73">
        <v>7530214</v>
      </c>
      <c r="AI128" s="22" t="s">
        <v>199</v>
      </c>
      <c r="AJ128" s="22" t="s">
        <v>32</v>
      </c>
      <c r="AK128" s="33" t="s">
        <v>37</v>
      </c>
      <c r="AL128" s="34">
        <v>1</v>
      </c>
      <c r="AM128" s="35">
        <v>45513</v>
      </c>
      <c r="AN128" s="33" t="s">
        <v>85</v>
      </c>
      <c r="AO128" s="35" t="s">
        <v>93</v>
      </c>
      <c r="AP128" s="35"/>
      <c r="AQ128" s="33"/>
      <c r="AR128" s="33"/>
      <c r="AS128" s="33" t="s">
        <v>381</v>
      </c>
      <c r="AT128" s="33" t="s">
        <v>382</v>
      </c>
      <c r="AU128" s="33"/>
      <c r="AV128" s="33" t="s">
        <v>382</v>
      </c>
      <c r="AW128" s="79">
        <v>200</v>
      </c>
    </row>
    <row r="129" spans="1:49" x14ac:dyDescent="0.25">
      <c r="A129" s="77"/>
      <c r="B129" s="22" t="s">
        <v>423</v>
      </c>
      <c r="C129" s="22" t="s">
        <v>23</v>
      </c>
      <c r="D129" s="49">
        <v>2024</v>
      </c>
      <c r="E129" s="23">
        <v>45505</v>
      </c>
      <c r="F129" s="24">
        <v>45657</v>
      </c>
      <c r="G129" s="25"/>
      <c r="H129" s="26"/>
      <c r="I129" s="23"/>
      <c r="J129" s="27" t="s">
        <v>25</v>
      </c>
      <c r="K129" s="27" t="s">
        <v>41</v>
      </c>
      <c r="L129" s="27" t="s">
        <v>179</v>
      </c>
      <c r="M129" s="49">
        <f>+_xlfn.XLOOKUP(L129,Tabla9[Autonomia],Tabla9[Rango],"")</f>
        <v>2</v>
      </c>
      <c r="N129" s="22"/>
      <c r="O129" s="22"/>
      <c r="P129" s="49"/>
      <c r="Q129" s="22" t="s">
        <v>26</v>
      </c>
      <c r="R129" s="28">
        <v>2103419</v>
      </c>
      <c r="S129" s="27" t="s">
        <v>380</v>
      </c>
      <c r="T129" s="70" t="s">
        <v>31</v>
      </c>
      <c r="U129" s="27" t="s">
        <v>31</v>
      </c>
      <c r="V129" s="29" t="s">
        <v>113</v>
      </c>
      <c r="W129" s="22" t="s">
        <v>149</v>
      </c>
      <c r="X129" s="71" t="s">
        <v>31</v>
      </c>
      <c r="Y129" s="30" t="s">
        <v>31</v>
      </c>
      <c r="Z129" s="22" t="s">
        <v>29</v>
      </c>
      <c r="AA129" s="22" t="s">
        <v>28</v>
      </c>
      <c r="AB129" s="32">
        <v>0.02</v>
      </c>
      <c r="AC129" s="32" t="s">
        <v>212</v>
      </c>
      <c r="AD129" s="20">
        <f>+_xlfn.XLOOKUP(AE129,Tabla15[VARIEDAD],Tabla15[COD5],"")</f>
        <v>570</v>
      </c>
      <c r="AE129" s="22" t="s">
        <v>36</v>
      </c>
      <c r="AF129" s="73">
        <f>_xlfn.XLOOKUP(AG129,Tabla14[FAMILIA],Tabla14[COD4],"")</f>
        <v>304</v>
      </c>
      <c r="AG129" s="22" t="s">
        <v>133</v>
      </c>
      <c r="AH129" s="73">
        <v>7530418</v>
      </c>
      <c r="AI129" s="22" t="s">
        <v>203</v>
      </c>
      <c r="AJ129" s="22" t="s">
        <v>32</v>
      </c>
      <c r="AK129" s="33" t="s">
        <v>37</v>
      </c>
      <c r="AL129" s="34">
        <v>1</v>
      </c>
      <c r="AM129" s="35">
        <v>45513</v>
      </c>
      <c r="AN129" s="33" t="s">
        <v>85</v>
      </c>
      <c r="AO129" s="35" t="s">
        <v>93</v>
      </c>
      <c r="AP129" s="35"/>
      <c r="AQ129" s="33"/>
      <c r="AR129" s="33"/>
      <c r="AS129" s="33" t="s">
        <v>381</v>
      </c>
      <c r="AT129" s="33" t="s">
        <v>382</v>
      </c>
      <c r="AU129" s="33"/>
      <c r="AV129" s="33" t="s">
        <v>382</v>
      </c>
      <c r="AW129" s="79">
        <v>200</v>
      </c>
    </row>
    <row r="130" spans="1:49" x14ac:dyDescent="0.25">
      <c r="A130" s="77"/>
      <c r="B130" s="22" t="s">
        <v>423</v>
      </c>
      <c r="C130" s="22" t="s">
        <v>23</v>
      </c>
      <c r="D130" s="49">
        <v>2024</v>
      </c>
      <c r="E130" s="23">
        <v>45505</v>
      </c>
      <c r="F130" s="24">
        <v>45657</v>
      </c>
      <c r="G130" s="25"/>
      <c r="H130" s="26"/>
      <c r="I130" s="23"/>
      <c r="J130" s="27" t="s">
        <v>25</v>
      </c>
      <c r="K130" s="27" t="s">
        <v>41</v>
      </c>
      <c r="L130" s="27" t="s">
        <v>179</v>
      </c>
      <c r="M130" s="49">
        <f>+_xlfn.XLOOKUP(L130,Tabla9[Autonomia],Tabla9[Rango],"")</f>
        <v>2</v>
      </c>
      <c r="N130" s="22"/>
      <c r="O130" s="22"/>
      <c r="P130" s="49"/>
      <c r="Q130" s="22" t="s">
        <v>26</v>
      </c>
      <c r="R130" s="28">
        <v>2103419</v>
      </c>
      <c r="S130" s="27" t="s">
        <v>380</v>
      </c>
      <c r="T130" s="70" t="s">
        <v>31</v>
      </c>
      <c r="U130" s="27" t="s">
        <v>31</v>
      </c>
      <c r="V130" s="29" t="s">
        <v>113</v>
      </c>
      <c r="W130" s="22" t="s">
        <v>149</v>
      </c>
      <c r="X130" s="71" t="s">
        <v>31</v>
      </c>
      <c r="Y130" s="30" t="s">
        <v>31</v>
      </c>
      <c r="Z130" s="22" t="s">
        <v>29</v>
      </c>
      <c r="AA130" s="22" t="s">
        <v>28</v>
      </c>
      <c r="AB130" s="32">
        <v>0.02</v>
      </c>
      <c r="AC130" s="32" t="s">
        <v>212</v>
      </c>
      <c r="AD130" s="20">
        <f>+_xlfn.XLOOKUP(AE130,Tabla15[VARIEDAD],Tabla15[COD5],"")</f>
        <v>570</v>
      </c>
      <c r="AE130" s="22" t="s">
        <v>36</v>
      </c>
      <c r="AF130" s="73">
        <f>_xlfn.XLOOKUP(AG130,Tabla14[FAMILIA],Tabla14[COD4],"")</f>
        <v>304</v>
      </c>
      <c r="AG130" s="22" t="s">
        <v>133</v>
      </c>
      <c r="AH130" s="73">
        <v>7530492</v>
      </c>
      <c r="AI130" s="22" t="s">
        <v>197</v>
      </c>
      <c r="AJ130" s="22" t="s">
        <v>32</v>
      </c>
      <c r="AK130" s="33" t="s">
        <v>37</v>
      </c>
      <c r="AL130" s="34">
        <v>1</v>
      </c>
      <c r="AM130" s="35">
        <v>45513</v>
      </c>
      <c r="AN130" s="33" t="s">
        <v>85</v>
      </c>
      <c r="AO130" s="35" t="s">
        <v>93</v>
      </c>
      <c r="AP130" s="35"/>
      <c r="AQ130" s="33"/>
      <c r="AR130" s="33"/>
      <c r="AS130" s="33" t="s">
        <v>381</v>
      </c>
      <c r="AT130" s="33" t="s">
        <v>382</v>
      </c>
      <c r="AU130" s="33"/>
      <c r="AV130" s="33" t="s">
        <v>382</v>
      </c>
      <c r="AW130" s="79">
        <v>200</v>
      </c>
    </row>
    <row r="131" spans="1:49" x14ac:dyDescent="0.25">
      <c r="A131" s="77"/>
      <c r="B131" s="22" t="s">
        <v>423</v>
      </c>
      <c r="C131" s="22" t="s">
        <v>23</v>
      </c>
      <c r="D131" s="49">
        <v>2024</v>
      </c>
      <c r="E131" s="23">
        <v>45505</v>
      </c>
      <c r="F131" s="24">
        <v>45657</v>
      </c>
      <c r="G131" s="25"/>
      <c r="H131" s="26"/>
      <c r="I131" s="23"/>
      <c r="J131" s="27" t="s">
        <v>25</v>
      </c>
      <c r="K131" s="27" t="s">
        <v>41</v>
      </c>
      <c r="L131" s="27" t="s">
        <v>179</v>
      </c>
      <c r="M131" s="49">
        <f>+_xlfn.XLOOKUP(L131,Tabla9[Autonomia],Tabla9[Rango],"")</f>
        <v>2</v>
      </c>
      <c r="N131" s="22"/>
      <c r="O131" s="22"/>
      <c r="P131" s="49"/>
      <c r="Q131" s="22" t="s">
        <v>26</v>
      </c>
      <c r="R131" s="28">
        <v>2103419</v>
      </c>
      <c r="S131" s="27" t="s">
        <v>380</v>
      </c>
      <c r="T131" s="70" t="s">
        <v>31</v>
      </c>
      <c r="U131" s="27" t="s">
        <v>31</v>
      </c>
      <c r="V131" s="29" t="s">
        <v>113</v>
      </c>
      <c r="W131" s="22" t="s">
        <v>149</v>
      </c>
      <c r="X131" s="71" t="s">
        <v>31</v>
      </c>
      <c r="Y131" s="30" t="s">
        <v>31</v>
      </c>
      <c r="Z131" s="22" t="s">
        <v>29</v>
      </c>
      <c r="AA131" s="22" t="s">
        <v>28</v>
      </c>
      <c r="AB131" s="32">
        <v>0.02</v>
      </c>
      <c r="AC131" s="32" t="s">
        <v>212</v>
      </c>
      <c r="AD131" s="20">
        <f>+_xlfn.XLOOKUP(AE131,Tabla15[VARIEDAD],Tabla15[COD5],"")</f>
        <v>570</v>
      </c>
      <c r="AE131" s="22" t="s">
        <v>36</v>
      </c>
      <c r="AF131" s="73">
        <f>_xlfn.XLOOKUP(AG131,Tabla14[FAMILIA],Tabla14[COD4],"")</f>
        <v>307</v>
      </c>
      <c r="AG131" s="22" t="s">
        <v>136</v>
      </c>
      <c r="AH131" s="73">
        <v>7530764</v>
      </c>
      <c r="AI131" s="22" t="s">
        <v>218</v>
      </c>
      <c r="AJ131" s="22" t="s">
        <v>32</v>
      </c>
      <c r="AK131" s="33" t="s">
        <v>37</v>
      </c>
      <c r="AL131" s="34">
        <v>1</v>
      </c>
      <c r="AM131" s="35">
        <v>45513</v>
      </c>
      <c r="AN131" s="33" t="s">
        <v>85</v>
      </c>
      <c r="AO131" s="35" t="s">
        <v>93</v>
      </c>
      <c r="AP131" s="35"/>
      <c r="AQ131" s="33"/>
      <c r="AR131" s="33"/>
      <c r="AS131" s="33" t="s">
        <v>381</v>
      </c>
      <c r="AT131" s="33" t="s">
        <v>382</v>
      </c>
      <c r="AU131" s="33"/>
      <c r="AV131" s="33" t="s">
        <v>382</v>
      </c>
      <c r="AW131" s="79">
        <v>200</v>
      </c>
    </row>
    <row r="132" spans="1:49" x14ac:dyDescent="0.25">
      <c r="A132" s="77"/>
      <c r="B132" s="22" t="s">
        <v>423</v>
      </c>
      <c r="C132" s="22" t="s">
        <v>23</v>
      </c>
      <c r="D132" s="49">
        <v>2024</v>
      </c>
      <c r="E132" s="23">
        <v>45505</v>
      </c>
      <c r="F132" s="24">
        <v>45657</v>
      </c>
      <c r="G132" s="25"/>
      <c r="H132" s="26"/>
      <c r="I132" s="23"/>
      <c r="J132" s="27" t="s">
        <v>25</v>
      </c>
      <c r="K132" s="27" t="s">
        <v>41</v>
      </c>
      <c r="L132" s="27" t="s">
        <v>179</v>
      </c>
      <c r="M132" s="49">
        <f>+_xlfn.XLOOKUP(L132,Tabla9[Autonomia],Tabla9[Rango],"")</f>
        <v>2</v>
      </c>
      <c r="N132" s="22"/>
      <c r="O132" s="22"/>
      <c r="P132" s="49"/>
      <c r="Q132" s="22" t="s">
        <v>26</v>
      </c>
      <c r="R132" s="28">
        <v>2103419</v>
      </c>
      <c r="S132" s="27" t="s">
        <v>380</v>
      </c>
      <c r="T132" s="70" t="s">
        <v>31</v>
      </c>
      <c r="U132" s="27" t="s">
        <v>31</v>
      </c>
      <c r="V132" s="29" t="s">
        <v>113</v>
      </c>
      <c r="W132" s="22" t="s">
        <v>149</v>
      </c>
      <c r="X132" s="71" t="s">
        <v>31</v>
      </c>
      <c r="Y132" s="30" t="s">
        <v>31</v>
      </c>
      <c r="Z132" s="22" t="s">
        <v>29</v>
      </c>
      <c r="AA132" s="22" t="s">
        <v>28</v>
      </c>
      <c r="AB132" s="32">
        <v>0.11</v>
      </c>
      <c r="AC132" s="32" t="s">
        <v>212</v>
      </c>
      <c r="AD132" s="20">
        <f>+_xlfn.XLOOKUP(AE132,Tabla15[VARIEDAD],Tabla15[COD5],"")</f>
        <v>570</v>
      </c>
      <c r="AE132" s="22" t="s">
        <v>36</v>
      </c>
      <c r="AF132" s="73">
        <f>_xlfn.XLOOKUP(AG132,Tabla14[FAMILIA],Tabla14[COD4],"")</f>
        <v>301</v>
      </c>
      <c r="AG132" s="22" t="s">
        <v>131</v>
      </c>
      <c r="AH132" s="73">
        <v>7500107</v>
      </c>
      <c r="AI132" s="22" t="s">
        <v>198</v>
      </c>
      <c r="AJ132" s="22" t="s">
        <v>32</v>
      </c>
      <c r="AK132" s="33" t="s">
        <v>37</v>
      </c>
      <c r="AL132" s="34">
        <v>1</v>
      </c>
      <c r="AM132" s="35">
        <v>45513</v>
      </c>
      <c r="AN132" s="33" t="s">
        <v>85</v>
      </c>
      <c r="AO132" s="35" t="s">
        <v>93</v>
      </c>
      <c r="AP132" s="35"/>
      <c r="AQ132" s="33"/>
      <c r="AR132" s="33"/>
      <c r="AS132" s="33" t="s">
        <v>381</v>
      </c>
      <c r="AT132" s="33" t="s">
        <v>382</v>
      </c>
      <c r="AU132" s="33"/>
      <c r="AV132" s="33" t="s">
        <v>382</v>
      </c>
      <c r="AW132" s="79">
        <v>200</v>
      </c>
    </row>
    <row r="133" spans="1:49" x14ac:dyDescent="0.25">
      <c r="A133" s="77"/>
      <c r="B133" s="22" t="s">
        <v>423</v>
      </c>
      <c r="C133" s="22" t="s">
        <v>23</v>
      </c>
      <c r="D133" s="49">
        <v>2024</v>
      </c>
      <c r="E133" s="23">
        <v>45505</v>
      </c>
      <c r="F133" s="24">
        <v>45657</v>
      </c>
      <c r="G133" s="25"/>
      <c r="H133" s="26"/>
      <c r="I133" s="23"/>
      <c r="J133" s="27" t="s">
        <v>25</v>
      </c>
      <c r="K133" s="27" t="s">
        <v>41</v>
      </c>
      <c r="L133" s="27" t="s">
        <v>179</v>
      </c>
      <c r="M133" s="49">
        <f>+_xlfn.XLOOKUP(L133,Tabla9[Autonomia],Tabla9[Rango],"")</f>
        <v>2</v>
      </c>
      <c r="N133" s="22"/>
      <c r="O133" s="22"/>
      <c r="P133" s="49"/>
      <c r="Q133" s="22" t="s">
        <v>26</v>
      </c>
      <c r="R133" s="28">
        <v>2103419</v>
      </c>
      <c r="S133" s="27" t="s">
        <v>380</v>
      </c>
      <c r="T133" s="70" t="s">
        <v>31</v>
      </c>
      <c r="U133" s="27" t="s">
        <v>31</v>
      </c>
      <c r="V133" s="29" t="s">
        <v>113</v>
      </c>
      <c r="W133" s="22" t="s">
        <v>149</v>
      </c>
      <c r="X133" s="71" t="s">
        <v>31</v>
      </c>
      <c r="Y133" s="30" t="s">
        <v>31</v>
      </c>
      <c r="Z133" s="22" t="s">
        <v>29</v>
      </c>
      <c r="AA133" s="22" t="s">
        <v>28</v>
      </c>
      <c r="AB133" s="32">
        <v>0.15296172633401345</v>
      </c>
      <c r="AC133" s="32" t="s">
        <v>212</v>
      </c>
      <c r="AD133" s="20">
        <f>+_xlfn.XLOOKUP(AE133,Tabla15[VARIEDAD],Tabla15[COD5],"")</f>
        <v>570</v>
      </c>
      <c r="AE133" s="22" t="s">
        <v>36</v>
      </c>
      <c r="AF133" s="73">
        <f>_xlfn.XLOOKUP(AG133,Tabla14[FAMILIA],Tabla14[COD4],"")</f>
        <v>301</v>
      </c>
      <c r="AG133" s="22" t="s">
        <v>131</v>
      </c>
      <c r="AH133" s="73">
        <v>7530794</v>
      </c>
      <c r="AI133" s="22" t="s">
        <v>349</v>
      </c>
      <c r="AJ133" s="22" t="s">
        <v>32</v>
      </c>
      <c r="AK133" s="33" t="s">
        <v>37</v>
      </c>
      <c r="AL133" s="34">
        <v>1</v>
      </c>
      <c r="AM133" s="35">
        <v>45513</v>
      </c>
      <c r="AN133" s="33" t="s">
        <v>85</v>
      </c>
      <c r="AO133" s="35" t="s">
        <v>93</v>
      </c>
      <c r="AP133" s="35"/>
      <c r="AQ133" s="33"/>
      <c r="AR133" s="33"/>
      <c r="AS133" s="33" t="s">
        <v>381</v>
      </c>
      <c r="AT133" s="33" t="s">
        <v>382</v>
      </c>
      <c r="AU133" s="33"/>
      <c r="AV133" s="33" t="s">
        <v>382</v>
      </c>
      <c r="AW133" s="79">
        <v>200</v>
      </c>
    </row>
    <row r="134" spans="1:49" ht="14.1" customHeight="1" x14ac:dyDescent="0.25">
      <c r="A134" s="77"/>
      <c r="B134" s="22" t="s">
        <v>423</v>
      </c>
      <c r="C134" s="22" t="s">
        <v>23</v>
      </c>
      <c r="D134" s="49">
        <v>2024</v>
      </c>
      <c r="E134" s="23">
        <v>45505</v>
      </c>
      <c r="F134" s="24">
        <v>45657</v>
      </c>
      <c r="G134" s="25"/>
      <c r="H134" s="26"/>
      <c r="I134" s="23"/>
      <c r="J134" s="27" t="s">
        <v>25</v>
      </c>
      <c r="K134" s="27" t="s">
        <v>41</v>
      </c>
      <c r="L134" s="27" t="s">
        <v>179</v>
      </c>
      <c r="M134" s="49">
        <f>+_xlfn.XLOOKUP(L134,Tabla9[Autonomia],Tabla9[Rango],"")</f>
        <v>2</v>
      </c>
      <c r="N134" s="22"/>
      <c r="O134" s="22"/>
      <c r="P134" s="49"/>
      <c r="Q134" s="22" t="s">
        <v>26</v>
      </c>
      <c r="R134" s="28">
        <v>2103419</v>
      </c>
      <c r="S134" s="27" t="s">
        <v>380</v>
      </c>
      <c r="T134" s="70" t="s">
        <v>31</v>
      </c>
      <c r="U134" s="27" t="s">
        <v>31</v>
      </c>
      <c r="V134" s="29" t="s">
        <v>113</v>
      </c>
      <c r="W134" s="22" t="s">
        <v>149</v>
      </c>
      <c r="X134" s="71" t="s">
        <v>31</v>
      </c>
      <c r="Y134" s="30" t="s">
        <v>31</v>
      </c>
      <c r="Z134" s="22" t="s">
        <v>29</v>
      </c>
      <c r="AA134" s="22" t="s">
        <v>28</v>
      </c>
      <c r="AB134" s="32">
        <v>0.13600000000000001</v>
      </c>
      <c r="AC134" s="32" t="s">
        <v>212</v>
      </c>
      <c r="AD134" s="20">
        <f>+_xlfn.XLOOKUP(AE134,Tabla15[VARIEDAD],Tabla15[COD5],"")</f>
        <v>570</v>
      </c>
      <c r="AE134" s="22" t="s">
        <v>36</v>
      </c>
      <c r="AF134" s="73">
        <f>_xlfn.XLOOKUP(AG134,Tabla14[FAMILIA],Tabla14[COD4],"")</f>
        <v>301</v>
      </c>
      <c r="AG134" s="22" t="s">
        <v>131</v>
      </c>
      <c r="AH134" s="73">
        <v>7530780</v>
      </c>
      <c r="AI134" s="22" t="s">
        <v>201</v>
      </c>
      <c r="AJ134" s="22" t="s">
        <v>32</v>
      </c>
      <c r="AK134" s="33" t="s">
        <v>37</v>
      </c>
      <c r="AL134" s="34">
        <v>1</v>
      </c>
      <c r="AM134" s="35">
        <v>45513</v>
      </c>
      <c r="AN134" s="33" t="s">
        <v>85</v>
      </c>
      <c r="AO134" s="35" t="s">
        <v>93</v>
      </c>
      <c r="AP134" s="35"/>
      <c r="AQ134" s="33"/>
      <c r="AR134" s="33"/>
      <c r="AS134" s="33" t="s">
        <v>381</v>
      </c>
      <c r="AT134" s="33" t="s">
        <v>382</v>
      </c>
      <c r="AU134" s="33"/>
      <c r="AV134" s="33" t="s">
        <v>382</v>
      </c>
      <c r="AW134" s="79">
        <v>200</v>
      </c>
    </row>
    <row r="135" spans="1:49" x14ac:dyDescent="0.25">
      <c r="A135" s="77"/>
      <c r="B135" s="22" t="s">
        <v>401</v>
      </c>
      <c r="C135" s="22" t="s">
        <v>434</v>
      </c>
      <c r="D135" s="49">
        <v>2024</v>
      </c>
      <c r="E135" s="23">
        <v>45505</v>
      </c>
      <c r="F135" s="24">
        <v>45578</v>
      </c>
      <c r="G135" s="25"/>
      <c r="H135" s="26"/>
      <c r="I135" s="23" t="s">
        <v>34</v>
      </c>
      <c r="J135" s="27" t="s">
        <v>25</v>
      </c>
      <c r="K135" s="27" t="s">
        <v>40</v>
      </c>
      <c r="L135" s="27" t="s">
        <v>181</v>
      </c>
      <c r="M135" s="49">
        <f>+_xlfn.XLOOKUP(L135,Tabla9[Autonomia],Tabla9[Rango],"")</f>
        <v>4</v>
      </c>
      <c r="N135" s="22"/>
      <c r="O135" s="22"/>
      <c r="P135" s="49"/>
      <c r="Q135" s="22" t="s">
        <v>26</v>
      </c>
      <c r="R135" s="28">
        <v>2102247</v>
      </c>
      <c r="S135" s="27" t="s">
        <v>385</v>
      </c>
      <c r="T135" s="70" t="s">
        <v>31</v>
      </c>
      <c r="U135" s="27" t="s">
        <v>31</v>
      </c>
      <c r="V135" s="29" t="s">
        <v>113</v>
      </c>
      <c r="W135" s="22" t="s">
        <v>101</v>
      </c>
      <c r="X135" s="71">
        <v>1000025674</v>
      </c>
      <c r="Y135" s="30" t="s">
        <v>247</v>
      </c>
      <c r="Z135" s="22"/>
      <c r="AA135" s="22" t="s">
        <v>28</v>
      </c>
      <c r="AB135" s="32">
        <v>0.02</v>
      </c>
      <c r="AC135" s="32"/>
      <c r="AD135" s="20">
        <f>+_xlfn.XLOOKUP(AE135,Tabla15[VARIEDAD],Tabla15[COD5],"")</f>
        <v>571</v>
      </c>
      <c r="AE135" s="22" t="s">
        <v>117</v>
      </c>
      <c r="AF135" s="73">
        <f>_xlfn.XLOOKUP(AG135,Tabla14[FAMILIA],Tabla14[COD4],"")</f>
        <v>300</v>
      </c>
      <c r="AG135" s="22" t="s">
        <v>130</v>
      </c>
      <c r="AH135" s="73">
        <v>7530432</v>
      </c>
      <c r="AI135" s="22" t="s">
        <v>354</v>
      </c>
      <c r="AJ135" s="22" t="s">
        <v>32</v>
      </c>
      <c r="AK135" s="33" t="s">
        <v>37</v>
      </c>
      <c r="AL135" s="34">
        <v>1</v>
      </c>
      <c r="AM135" s="35">
        <v>45516</v>
      </c>
      <c r="AN135" s="33" t="s">
        <v>85</v>
      </c>
      <c r="AO135" s="35" t="s">
        <v>50</v>
      </c>
      <c r="AP135" s="35" t="s">
        <v>387</v>
      </c>
      <c r="AQ135" s="33"/>
      <c r="AR135" s="33"/>
      <c r="AS135" s="33" t="s">
        <v>386</v>
      </c>
      <c r="AT135" s="33"/>
      <c r="AU135" s="33"/>
      <c r="AV135" s="33"/>
      <c r="AW135" s="79"/>
    </row>
    <row r="136" spans="1:49" x14ac:dyDescent="0.25">
      <c r="A136" s="77"/>
      <c r="B136" s="22" t="s">
        <v>401</v>
      </c>
      <c r="C136" s="22" t="s">
        <v>434</v>
      </c>
      <c r="D136" s="49">
        <v>2024</v>
      </c>
      <c r="E136" s="23">
        <v>45505</v>
      </c>
      <c r="F136" s="24">
        <v>45578</v>
      </c>
      <c r="G136" s="25"/>
      <c r="H136" s="26"/>
      <c r="I136" s="23" t="s">
        <v>34</v>
      </c>
      <c r="J136" s="27" t="s">
        <v>25</v>
      </c>
      <c r="K136" s="27" t="s">
        <v>40</v>
      </c>
      <c r="L136" s="27" t="s">
        <v>181</v>
      </c>
      <c r="M136" s="49">
        <f>+_xlfn.XLOOKUP(L136,Tabla9[Autonomia],Tabla9[Rango],"")</f>
        <v>4</v>
      </c>
      <c r="N136" s="22"/>
      <c r="O136" s="22"/>
      <c r="P136" s="49"/>
      <c r="Q136" s="22" t="s">
        <v>26</v>
      </c>
      <c r="R136" s="28">
        <v>2102247</v>
      </c>
      <c r="S136" s="27" t="s">
        <v>385</v>
      </c>
      <c r="T136" s="70" t="s">
        <v>31</v>
      </c>
      <c r="U136" s="27" t="s">
        <v>31</v>
      </c>
      <c r="V136" s="29" t="s">
        <v>113</v>
      </c>
      <c r="W136" s="22" t="s">
        <v>101</v>
      </c>
      <c r="X136" s="71">
        <v>1000025674</v>
      </c>
      <c r="Y136" s="30" t="s">
        <v>247</v>
      </c>
      <c r="Z136" s="22"/>
      <c r="AA136" s="22" t="s">
        <v>28</v>
      </c>
      <c r="AB136" s="32">
        <v>0.02</v>
      </c>
      <c r="AC136" s="32"/>
      <c r="AD136" s="20">
        <f>+_xlfn.XLOOKUP(AE136,Tabla15[VARIEDAD],Tabla15[COD5],"")</f>
        <v>571</v>
      </c>
      <c r="AE136" s="22" t="s">
        <v>117</v>
      </c>
      <c r="AF136" s="73">
        <f>_xlfn.XLOOKUP(AG136,Tabla14[FAMILIA],Tabla14[COD4],"")</f>
        <v>300</v>
      </c>
      <c r="AG136" s="22" t="s">
        <v>130</v>
      </c>
      <c r="AH136" s="73">
        <v>7530723</v>
      </c>
      <c r="AI136" s="22" t="s">
        <v>355</v>
      </c>
      <c r="AJ136" s="22" t="s">
        <v>32</v>
      </c>
      <c r="AK136" s="33" t="s">
        <v>37</v>
      </c>
      <c r="AL136" s="34">
        <v>1</v>
      </c>
      <c r="AM136" s="35">
        <v>45516</v>
      </c>
      <c r="AN136" s="33" t="s">
        <v>85</v>
      </c>
      <c r="AO136" s="35" t="s">
        <v>50</v>
      </c>
      <c r="AP136" s="35" t="s">
        <v>387</v>
      </c>
      <c r="AQ136" s="33"/>
      <c r="AR136" s="33"/>
      <c r="AS136" s="33" t="s">
        <v>386</v>
      </c>
      <c r="AT136" s="33"/>
      <c r="AU136" s="33"/>
      <c r="AV136" s="33"/>
      <c r="AW136" s="79"/>
    </row>
    <row r="137" spans="1:49" x14ac:dyDescent="0.25">
      <c r="A137" s="77"/>
      <c r="B137" s="22" t="s">
        <v>401</v>
      </c>
      <c r="C137" s="22" t="s">
        <v>434</v>
      </c>
      <c r="D137" s="49">
        <v>2024</v>
      </c>
      <c r="E137" s="23">
        <v>45505</v>
      </c>
      <c r="F137" s="24">
        <v>45578</v>
      </c>
      <c r="G137" s="25"/>
      <c r="H137" s="26"/>
      <c r="I137" s="23" t="s">
        <v>34</v>
      </c>
      <c r="J137" s="27" t="s">
        <v>25</v>
      </c>
      <c r="K137" s="27" t="s">
        <v>40</v>
      </c>
      <c r="L137" s="27" t="s">
        <v>181</v>
      </c>
      <c r="M137" s="49">
        <f>+_xlfn.XLOOKUP(L137,Tabla9[Autonomia],Tabla9[Rango],"")</f>
        <v>4</v>
      </c>
      <c r="N137" s="22"/>
      <c r="O137" s="22"/>
      <c r="P137" s="49"/>
      <c r="Q137" s="22" t="s">
        <v>26</v>
      </c>
      <c r="R137" s="28">
        <v>2102247</v>
      </c>
      <c r="S137" s="27" t="s">
        <v>385</v>
      </c>
      <c r="T137" s="70" t="s">
        <v>31</v>
      </c>
      <c r="U137" s="27" t="s">
        <v>31</v>
      </c>
      <c r="V137" s="29" t="s">
        <v>113</v>
      </c>
      <c r="W137" s="22" t="s">
        <v>101</v>
      </c>
      <c r="X137" s="71">
        <v>1000025674</v>
      </c>
      <c r="Y137" s="30" t="s">
        <v>247</v>
      </c>
      <c r="Z137" s="22"/>
      <c r="AA137" s="22" t="s">
        <v>28</v>
      </c>
      <c r="AB137" s="32">
        <v>7.0000000000000007E-2</v>
      </c>
      <c r="AC137" s="32"/>
      <c r="AD137" s="20">
        <f>+_xlfn.XLOOKUP(AE137,Tabla15[VARIEDAD],Tabla15[COD5],"")</f>
        <v>570</v>
      </c>
      <c r="AE137" s="22" t="s">
        <v>36</v>
      </c>
      <c r="AF137" s="73">
        <f>_xlfn.XLOOKUP(AG137,Tabla14[FAMILIA],Tabla14[COD4],"")</f>
        <v>301</v>
      </c>
      <c r="AG137" s="22" t="s">
        <v>131</v>
      </c>
      <c r="AH137" s="73">
        <v>7530794</v>
      </c>
      <c r="AI137" s="22" t="s">
        <v>349</v>
      </c>
      <c r="AJ137" s="22" t="s">
        <v>32</v>
      </c>
      <c r="AK137" s="33" t="s">
        <v>37</v>
      </c>
      <c r="AL137" s="34">
        <v>1</v>
      </c>
      <c r="AM137" s="35">
        <v>45516</v>
      </c>
      <c r="AN137" s="33" t="s">
        <v>85</v>
      </c>
      <c r="AO137" s="35" t="s">
        <v>50</v>
      </c>
      <c r="AP137" s="35" t="s">
        <v>387</v>
      </c>
      <c r="AQ137" s="33"/>
      <c r="AR137" s="33"/>
      <c r="AS137" s="33" t="s">
        <v>386</v>
      </c>
      <c r="AT137" s="33"/>
      <c r="AU137" s="33"/>
      <c r="AV137" s="33"/>
      <c r="AW137" s="79"/>
    </row>
    <row r="138" spans="1:49" x14ac:dyDescent="0.25">
      <c r="A138" s="77"/>
      <c r="B138" s="22" t="s">
        <v>401</v>
      </c>
      <c r="C138" s="22" t="s">
        <v>434</v>
      </c>
      <c r="D138" s="49">
        <v>2024</v>
      </c>
      <c r="E138" s="23">
        <v>45505</v>
      </c>
      <c r="F138" s="24">
        <v>45578</v>
      </c>
      <c r="G138" s="25"/>
      <c r="H138" s="26"/>
      <c r="I138" s="23" t="s">
        <v>34</v>
      </c>
      <c r="J138" s="27" t="s">
        <v>25</v>
      </c>
      <c r="K138" s="27" t="s">
        <v>40</v>
      </c>
      <c r="L138" s="27" t="s">
        <v>181</v>
      </c>
      <c r="M138" s="49">
        <f>+_xlfn.XLOOKUP(L138,Tabla9[Autonomia],Tabla9[Rango],"")</f>
        <v>4</v>
      </c>
      <c r="N138" s="22"/>
      <c r="O138" s="22"/>
      <c r="P138" s="49"/>
      <c r="Q138" s="22" t="s">
        <v>26</v>
      </c>
      <c r="R138" s="28">
        <v>2102247</v>
      </c>
      <c r="S138" s="27" t="s">
        <v>385</v>
      </c>
      <c r="T138" s="70" t="s">
        <v>31</v>
      </c>
      <c r="U138" s="27" t="s">
        <v>31</v>
      </c>
      <c r="V138" s="29" t="s">
        <v>113</v>
      </c>
      <c r="W138" s="22" t="s">
        <v>101</v>
      </c>
      <c r="X138" s="71">
        <v>1000025674</v>
      </c>
      <c r="Y138" s="30" t="s">
        <v>247</v>
      </c>
      <c r="Z138" s="22"/>
      <c r="AA138" s="22" t="s">
        <v>28</v>
      </c>
      <c r="AB138" s="32">
        <v>0.02</v>
      </c>
      <c r="AC138" s="32"/>
      <c r="AD138" s="20">
        <f>+_xlfn.XLOOKUP(AE138,Tabla15[VARIEDAD],Tabla15[COD5],"")</f>
        <v>570</v>
      </c>
      <c r="AE138" s="22" t="s">
        <v>36</v>
      </c>
      <c r="AF138" s="73">
        <f>_xlfn.XLOOKUP(AG138,Tabla14[FAMILIA],Tabla14[COD4],"")</f>
        <v>304</v>
      </c>
      <c r="AG138" s="22" t="s">
        <v>133</v>
      </c>
      <c r="AH138" s="73">
        <v>7530748</v>
      </c>
      <c r="AI138" s="22" t="s">
        <v>197</v>
      </c>
      <c r="AJ138" s="22" t="s">
        <v>32</v>
      </c>
      <c r="AK138" s="33" t="s">
        <v>37</v>
      </c>
      <c r="AL138" s="34">
        <v>1</v>
      </c>
      <c r="AM138" s="35">
        <v>45516</v>
      </c>
      <c r="AN138" s="33" t="s">
        <v>85</v>
      </c>
      <c r="AO138" s="35" t="s">
        <v>50</v>
      </c>
      <c r="AP138" s="35" t="s">
        <v>387</v>
      </c>
      <c r="AQ138" s="33"/>
      <c r="AR138" s="33"/>
      <c r="AS138" s="33" t="s">
        <v>386</v>
      </c>
      <c r="AT138" s="33"/>
      <c r="AU138" s="33"/>
      <c r="AV138" s="33"/>
      <c r="AW138" s="79"/>
    </row>
    <row r="139" spans="1:49" x14ac:dyDescent="0.25">
      <c r="A139" s="77"/>
      <c r="B139" s="22" t="s">
        <v>401</v>
      </c>
      <c r="C139" s="22" t="s">
        <v>434</v>
      </c>
      <c r="D139" s="49">
        <v>2024</v>
      </c>
      <c r="E139" s="23">
        <v>45505</v>
      </c>
      <c r="F139" s="24">
        <v>45578</v>
      </c>
      <c r="G139" s="25"/>
      <c r="H139" s="26"/>
      <c r="I139" s="23" t="s">
        <v>34</v>
      </c>
      <c r="J139" s="27" t="s">
        <v>25</v>
      </c>
      <c r="K139" s="27" t="s">
        <v>40</v>
      </c>
      <c r="L139" s="27" t="s">
        <v>181</v>
      </c>
      <c r="M139" s="49">
        <f>+_xlfn.XLOOKUP(L139,Tabla9[Autonomia],Tabla9[Rango],"")</f>
        <v>4</v>
      </c>
      <c r="N139" s="22"/>
      <c r="O139" s="22"/>
      <c r="P139" s="49"/>
      <c r="Q139" s="22" t="s">
        <v>26</v>
      </c>
      <c r="R139" s="28">
        <v>2102247</v>
      </c>
      <c r="S139" s="27" t="s">
        <v>385</v>
      </c>
      <c r="T139" s="70" t="s">
        <v>31</v>
      </c>
      <c r="U139" s="27" t="s">
        <v>31</v>
      </c>
      <c r="V139" s="29" t="s">
        <v>113</v>
      </c>
      <c r="W139" s="22" t="s">
        <v>101</v>
      </c>
      <c r="X139" s="71">
        <v>1000025674</v>
      </c>
      <c r="Y139" s="30" t="s">
        <v>247</v>
      </c>
      <c r="Z139" s="22"/>
      <c r="AA139" s="22" t="s">
        <v>28</v>
      </c>
      <c r="AB139" s="32">
        <v>0.01</v>
      </c>
      <c r="AC139" s="32"/>
      <c r="AD139" s="20">
        <f>+_xlfn.XLOOKUP(AE139,Tabla15[VARIEDAD],Tabla15[COD5],"")</f>
        <v>570</v>
      </c>
      <c r="AE139" s="22" t="s">
        <v>36</v>
      </c>
      <c r="AF139" s="73">
        <f>_xlfn.XLOOKUP(AG139,Tabla14[FAMILIA],Tabla14[COD4],"")</f>
        <v>307</v>
      </c>
      <c r="AG139" s="22" t="s">
        <v>136</v>
      </c>
      <c r="AH139" s="73">
        <v>7530764</v>
      </c>
      <c r="AI139" s="22" t="s">
        <v>218</v>
      </c>
      <c r="AJ139" s="22" t="s">
        <v>32</v>
      </c>
      <c r="AK139" s="33" t="s">
        <v>37</v>
      </c>
      <c r="AL139" s="34">
        <v>1</v>
      </c>
      <c r="AM139" s="35">
        <v>45516</v>
      </c>
      <c r="AN139" s="33" t="s">
        <v>85</v>
      </c>
      <c r="AO139" s="35" t="s">
        <v>50</v>
      </c>
      <c r="AP139" s="35" t="s">
        <v>387</v>
      </c>
      <c r="AQ139" s="33"/>
      <c r="AR139" s="33"/>
      <c r="AS139" s="33" t="s">
        <v>386</v>
      </c>
      <c r="AT139" s="33"/>
      <c r="AU139" s="33"/>
      <c r="AV139" s="33"/>
      <c r="AW139" s="79"/>
    </row>
    <row r="140" spans="1:49" x14ac:dyDescent="0.25">
      <c r="A140" s="77"/>
      <c r="B140" s="22" t="s">
        <v>425</v>
      </c>
      <c r="C140" s="22" t="s">
        <v>23</v>
      </c>
      <c r="D140" s="49">
        <v>2024</v>
      </c>
      <c r="E140" s="23">
        <v>45505</v>
      </c>
      <c r="F140" s="24">
        <v>45596</v>
      </c>
      <c r="G140" s="25">
        <v>45533</v>
      </c>
      <c r="H140" s="26"/>
      <c r="I140" s="23" t="s">
        <v>34</v>
      </c>
      <c r="J140" s="27" t="s">
        <v>34</v>
      </c>
      <c r="K140" s="27" t="s">
        <v>65</v>
      </c>
      <c r="L140" s="27" t="s">
        <v>179</v>
      </c>
      <c r="M140" s="49">
        <f>+_xlfn.XLOOKUP(L140,Tabla9[Autonomia],Tabla9[Rango],"")</f>
        <v>2</v>
      </c>
      <c r="N140" s="22"/>
      <c r="O140" s="22"/>
      <c r="P140" s="49"/>
      <c r="Q140" s="22" t="s">
        <v>26</v>
      </c>
      <c r="R140" s="28">
        <v>2103342</v>
      </c>
      <c r="S140" s="27" t="s">
        <v>227</v>
      </c>
      <c r="T140" s="70" t="s">
        <v>31</v>
      </c>
      <c r="U140" s="27" t="s">
        <v>31</v>
      </c>
      <c r="V140" s="29" t="s">
        <v>113</v>
      </c>
      <c r="W140" s="22" t="s">
        <v>149</v>
      </c>
      <c r="X140" s="72" t="s">
        <v>31</v>
      </c>
      <c r="Y140" s="46" t="s">
        <v>31</v>
      </c>
      <c r="Z140" s="22" t="s">
        <v>35</v>
      </c>
      <c r="AA140" s="22" t="s">
        <v>28</v>
      </c>
      <c r="AB140" s="32">
        <v>1.4999999999999999E-2</v>
      </c>
      <c r="AC140" s="32" t="s">
        <v>212</v>
      </c>
      <c r="AD140" s="20">
        <f>+_xlfn.XLOOKUP(AE140,Tabla15[VARIEDAD],Tabla15[COD5],"")</f>
        <v>571</v>
      </c>
      <c r="AE140" s="22" t="s">
        <v>117</v>
      </c>
      <c r="AF140" s="73">
        <f>_xlfn.XLOOKUP(AG140,Tabla14[FAMILIA],Tabla14[COD4],"")</f>
        <v>301</v>
      </c>
      <c r="AG140" s="22" t="s">
        <v>131</v>
      </c>
      <c r="AH140" s="73">
        <v>7530497</v>
      </c>
      <c r="AI140" s="22" t="s">
        <v>200</v>
      </c>
      <c r="AJ140" s="22" t="s">
        <v>32</v>
      </c>
      <c r="AK140" s="33" t="s">
        <v>228</v>
      </c>
      <c r="AL140" s="34">
        <v>3</v>
      </c>
      <c r="AM140" s="35">
        <v>45525</v>
      </c>
      <c r="AN140" s="33" t="s">
        <v>85</v>
      </c>
      <c r="AO140" s="35" t="s">
        <v>54</v>
      </c>
      <c r="AP140" s="35" t="s">
        <v>229</v>
      </c>
      <c r="AQ140" s="33"/>
      <c r="AR140" s="33"/>
      <c r="AS140" s="43" t="s">
        <v>230</v>
      </c>
      <c r="AT140" s="33" t="s">
        <v>119</v>
      </c>
      <c r="AU140" s="63">
        <v>0.45</v>
      </c>
      <c r="AV140" s="33" t="s">
        <v>62</v>
      </c>
      <c r="AW140" s="82">
        <v>0.7</v>
      </c>
    </row>
    <row r="141" spans="1:49" x14ac:dyDescent="0.25">
      <c r="A141" s="77"/>
      <c r="B141" s="22" t="s">
        <v>425</v>
      </c>
      <c r="C141" s="22" t="s">
        <v>23</v>
      </c>
      <c r="D141" s="49">
        <v>2024</v>
      </c>
      <c r="E141" s="23">
        <v>45505</v>
      </c>
      <c r="F141" s="24">
        <v>45596</v>
      </c>
      <c r="G141" s="25">
        <v>45533</v>
      </c>
      <c r="H141" s="26"/>
      <c r="I141" s="23" t="s">
        <v>34</v>
      </c>
      <c r="J141" s="27" t="s">
        <v>34</v>
      </c>
      <c r="K141" s="27" t="s">
        <v>65</v>
      </c>
      <c r="L141" s="27" t="s">
        <v>179</v>
      </c>
      <c r="M141" s="49">
        <f>+_xlfn.XLOOKUP(L141,Tabla9[Autonomia],Tabla9[Rango],"")</f>
        <v>2</v>
      </c>
      <c r="N141" s="22"/>
      <c r="O141" s="22"/>
      <c r="P141" s="49"/>
      <c r="Q141" s="22" t="s">
        <v>26</v>
      </c>
      <c r="R141" s="28">
        <v>2103342</v>
      </c>
      <c r="S141" s="27" t="s">
        <v>227</v>
      </c>
      <c r="T141" s="70" t="s">
        <v>31</v>
      </c>
      <c r="U141" s="27" t="s">
        <v>31</v>
      </c>
      <c r="V141" s="29" t="s">
        <v>113</v>
      </c>
      <c r="W141" s="22" t="s">
        <v>149</v>
      </c>
      <c r="X141" s="72" t="s">
        <v>31</v>
      </c>
      <c r="Y141" s="46" t="s">
        <v>31</v>
      </c>
      <c r="Z141" s="22" t="s">
        <v>35</v>
      </c>
      <c r="AA141" s="22" t="s">
        <v>28</v>
      </c>
      <c r="AB141" s="32">
        <v>1.4999999999999999E-2</v>
      </c>
      <c r="AC141" s="32" t="s">
        <v>212</v>
      </c>
      <c r="AD141" s="20">
        <f>+_xlfn.XLOOKUP(AE141,Tabla15[VARIEDAD],Tabla15[COD5],"")</f>
        <v>571</v>
      </c>
      <c r="AE141" s="22" t="s">
        <v>117</v>
      </c>
      <c r="AF141" s="73">
        <f>_xlfn.XLOOKUP(AG141,Tabla14[FAMILIA],Tabla14[COD4],"")</f>
        <v>301</v>
      </c>
      <c r="AG141" s="22" t="s">
        <v>131</v>
      </c>
      <c r="AH141" s="73">
        <v>7530214</v>
      </c>
      <c r="AI141" s="22" t="s">
        <v>199</v>
      </c>
      <c r="AJ141" s="22" t="s">
        <v>32</v>
      </c>
      <c r="AK141" s="33" t="s">
        <v>228</v>
      </c>
      <c r="AL141" s="34">
        <v>3</v>
      </c>
      <c r="AM141" s="35">
        <v>45525</v>
      </c>
      <c r="AN141" s="33" t="s">
        <v>85</v>
      </c>
      <c r="AO141" s="35" t="s">
        <v>54</v>
      </c>
      <c r="AP141" s="35" t="s">
        <v>229</v>
      </c>
      <c r="AQ141" s="33"/>
      <c r="AR141" s="33"/>
      <c r="AS141" s="43" t="s">
        <v>230</v>
      </c>
      <c r="AT141" s="33" t="s">
        <v>119</v>
      </c>
      <c r="AU141" s="63">
        <v>0.45</v>
      </c>
      <c r="AV141" s="33" t="s">
        <v>62</v>
      </c>
      <c r="AW141" s="82">
        <v>0.7</v>
      </c>
    </row>
    <row r="142" spans="1:49" x14ac:dyDescent="0.25">
      <c r="A142" s="77"/>
      <c r="B142" s="22" t="s">
        <v>425</v>
      </c>
      <c r="C142" s="22" t="s">
        <v>23</v>
      </c>
      <c r="D142" s="49">
        <v>2024</v>
      </c>
      <c r="E142" s="23">
        <v>45505</v>
      </c>
      <c r="F142" s="24">
        <v>45596</v>
      </c>
      <c r="G142" s="25">
        <v>45533</v>
      </c>
      <c r="H142" s="26"/>
      <c r="I142" s="23" t="s">
        <v>34</v>
      </c>
      <c r="J142" s="27" t="s">
        <v>34</v>
      </c>
      <c r="K142" s="27" t="s">
        <v>65</v>
      </c>
      <c r="L142" s="27" t="s">
        <v>179</v>
      </c>
      <c r="M142" s="49">
        <f>+_xlfn.XLOOKUP(L142,Tabla9[Autonomia],Tabla9[Rango],"")</f>
        <v>2</v>
      </c>
      <c r="N142" s="22"/>
      <c r="O142" s="22"/>
      <c r="P142" s="49"/>
      <c r="Q142" s="22" t="s">
        <v>26</v>
      </c>
      <c r="R142" s="28">
        <v>2103342</v>
      </c>
      <c r="S142" s="27" t="s">
        <v>227</v>
      </c>
      <c r="T142" s="70" t="s">
        <v>31</v>
      </c>
      <c r="U142" s="27" t="s">
        <v>31</v>
      </c>
      <c r="V142" s="29" t="s">
        <v>113</v>
      </c>
      <c r="W142" s="22" t="s">
        <v>149</v>
      </c>
      <c r="X142" s="72" t="s">
        <v>31</v>
      </c>
      <c r="Y142" s="46" t="s">
        <v>31</v>
      </c>
      <c r="Z142" s="22" t="s">
        <v>35</v>
      </c>
      <c r="AA142" s="22" t="s">
        <v>28</v>
      </c>
      <c r="AB142" s="32">
        <v>1.4999999999999999E-2</v>
      </c>
      <c r="AC142" s="32" t="s">
        <v>212</v>
      </c>
      <c r="AD142" s="20">
        <f>+_xlfn.XLOOKUP(AE142,Tabla15[VARIEDAD],Tabla15[COD5],"")</f>
        <v>570</v>
      </c>
      <c r="AE142" s="22" t="s">
        <v>36</v>
      </c>
      <c r="AF142" s="73">
        <f>_xlfn.XLOOKUP(AG142,Tabla14[FAMILIA],Tabla14[COD4],"")</f>
        <v>307</v>
      </c>
      <c r="AG142" s="22" t="s">
        <v>136</v>
      </c>
      <c r="AH142" s="73">
        <v>7530773</v>
      </c>
      <c r="AI142" s="22" t="s">
        <v>195</v>
      </c>
      <c r="AJ142" s="22" t="s">
        <v>32</v>
      </c>
      <c r="AK142" s="33" t="s">
        <v>228</v>
      </c>
      <c r="AL142" s="34">
        <v>3</v>
      </c>
      <c r="AM142" s="35">
        <v>45525</v>
      </c>
      <c r="AN142" s="33" t="s">
        <v>85</v>
      </c>
      <c r="AO142" s="35" t="s">
        <v>54</v>
      </c>
      <c r="AP142" s="35" t="s">
        <v>229</v>
      </c>
      <c r="AQ142" s="33"/>
      <c r="AR142" s="33"/>
      <c r="AS142" s="43" t="s">
        <v>230</v>
      </c>
      <c r="AT142" s="33" t="s">
        <v>119</v>
      </c>
      <c r="AU142" s="63">
        <v>0.45</v>
      </c>
      <c r="AV142" s="33" t="s">
        <v>62</v>
      </c>
      <c r="AW142" s="82">
        <v>0.7</v>
      </c>
    </row>
    <row r="143" spans="1:49" x14ac:dyDescent="0.25">
      <c r="A143" s="77"/>
      <c r="B143" s="22" t="s">
        <v>425</v>
      </c>
      <c r="C143" s="22" t="s">
        <v>23</v>
      </c>
      <c r="D143" s="49">
        <v>2024</v>
      </c>
      <c r="E143" s="23">
        <v>45505</v>
      </c>
      <c r="F143" s="24">
        <v>45596</v>
      </c>
      <c r="G143" s="25">
        <v>45533</v>
      </c>
      <c r="H143" s="26"/>
      <c r="I143" s="23" t="s">
        <v>34</v>
      </c>
      <c r="J143" s="27" t="s">
        <v>34</v>
      </c>
      <c r="K143" s="27" t="s">
        <v>65</v>
      </c>
      <c r="L143" s="27" t="s">
        <v>179</v>
      </c>
      <c r="M143" s="49">
        <f>+_xlfn.XLOOKUP(L143,Tabla9[Autonomia],Tabla9[Rango],"")</f>
        <v>2</v>
      </c>
      <c r="N143" s="22"/>
      <c r="O143" s="22"/>
      <c r="P143" s="49"/>
      <c r="Q143" s="22" t="s">
        <v>26</v>
      </c>
      <c r="R143" s="28">
        <v>2103342</v>
      </c>
      <c r="S143" s="27" t="s">
        <v>227</v>
      </c>
      <c r="T143" s="70" t="s">
        <v>31</v>
      </c>
      <c r="U143" s="27" t="s">
        <v>31</v>
      </c>
      <c r="V143" s="29" t="s">
        <v>113</v>
      </c>
      <c r="W143" s="22" t="s">
        <v>149</v>
      </c>
      <c r="X143" s="72" t="s">
        <v>31</v>
      </c>
      <c r="Y143" s="46" t="s">
        <v>31</v>
      </c>
      <c r="Z143" s="22" t="s">
        <v>35</v>
      </c>
      <c r="AA143" s="22" t="s">
        <v>28</v>
      </c>
      <c r="AB143" s="32">
        <v>1.4999999999999999E-2</v>
      </c>
      <c r="AC143" s="32" t="s">
        <v>212</v>
      </c>
      <c r="AD143" s="20">
        <f>+_xlfn.XLOOKUP(AE143,Tabla15[VARIEDAD],Tabla15[COD5],"")</f>
        <v>570</v>
      </c>
      <c r="AE143" s="22" t="s">
        <v>36</v>
      </c>
      <c r="AF143" s="73">
        <f>_xlfn.XLOOKUP(AG143,Tabla14[FAMILIA],Tabla14[COD4],"")</f>
        <v>307</v>
      </c>
      <c r="AG143" s="22" t="s">
        <v>136</v>
      </c>
      <c r="AH143" s="73">
        <v>7530442</v>
      </c>
      <c r="AI143" s="22" t="s">
        <v>186</v>
      </c>
      <c r="AJ143" s="22" t="s">
        <v>32</v>
      </c>
      <c r="AK143" s="33" t="s">
        <v>228</v>
      </c>
      <c r="AL143" s="34">
        <v>3</v>
      </c>
      <c r="AM143" s="35">
        <v>45525</v>
      </c>
      <c r="AN143" s="33" t="s">
        <v>85</v>
      </c>
      <c r="AO143" s="35" t="s">
        <v>54</v>
      </c>
      <c r="AP143" s="35" t="s">
        <v>229</v>
      </c>
      <c r="AQ143" s="33"/>
      <c r="AR143" s="33"/>
      <c r="AS143" s="43" t="s">
        <v>230</v>
      </c>
      <c r="AT143" s="33" t="s">
        <v>119</v>
      </c>
      <c r="AU143" s="63">
        <v>0.45</v>
      </c>
      <c r="AV143" s="33" t="s">
        <v>62</v>
      </c>
      <c r="AW143" s="82">
        <v>0.7</v>
      </c>
    </row>
    <row r="144" spans="1:49" x14ac:dyDescent="0.25">
      <c r="A144" s="77"/>
      <c r="B144" s="22" t="s">
        <v>445</v>
      </c>
      <c r="C144" s="22" t="s">
        <v>23</v>
      </c>
      <c r="D144" s="49">
        <v>2024</v>
      </c>
      <c r="E144" s="23">
        <v>45536</v>
      </c>
      <c r="F144" s="24">
        <v>45565</v>
      </c>
      <c r="G144" s="25"/>
      <c r="H144" s="26"/>
      <c r="I144" s="23"/>
      <c r="J144" s="27" t="s">
        <v>25</v>
      </c>
      <c r="K144" s="27" t="s">
        <v>41</v>
      </c>
      <c r="L144" s="27" t="s">
        <v>179</v>
      </c>
      <c r="M144" s="49">
        <f>+_xlfn.XLOOKUP(L144,Tabla9[Autonomia],Tabla9[Rango],"")</f>
        <v>2</v>
      </c>
      <c r="N144" s="22"/>
      <c r="O144" s="22"/>
      <c r="P144" s="49"/>
      <c r="Q144" s="22" t="s">
        <v>26</v>
      </c>
      <c r="R144" s="28">
        <v>2103312</v>
      </c>
      <c r="S144" s="27" t="s">
        <v>211</v>
      </c>
      <c r="T144" s="70"/>
      <c r="U144" s="27"/>
      <c r="V144" s="29" t="s">
        <v>113</v>
      </c>
      <c r="W144" s="22" t="s">
        <v>149</v>
      </c>
      <c r="X144" s="72" t="s">
        <v>31</v>
      </c>
      <c r="Y144" s="46" t="s">
        <v>31</v>
      </c>
      <c r="Z144" s="22" t="s">
        <v>35</v>
      </c>
      <c r="AA144" s="22" t="s">
        <v>30</v>
      </c>
      <c r="AB144" s="32" t="s">
        <v>439</v>
      </c>
      <c r="AC144" s="32" t="s">
        <v>212</v>
      </c>
      <c r="AD144" s="20" t="str">
        <f>+_xlfn.XLOOKUP(AE144,Tabla15[VARIEDAD],Tabla15[COD5],"")</f>
        <v>Todo</v>
      </c>
      <c r="AE144" s="22" t="s">
        <v>31</v>
      </c>
      <c r="AF144" s="73" t="str">
        <f>_xlfn.XLOOKUP(AG144,Tabla14[FAMILIA],Tabla14[COD4],"")</f>
        <v>Todo</v>
      </c>
      <c r="AG144" s="22" t="s">
        <v>31</v>
      </c>
      <c r="AH144" s="73" t="s">
        <v>31</v>
      </c>
      <c r="AI144" s="22" t="s">
        <v>31</v>
      </c>
      <c r="AJ144" s="22" t="s">
        <v>32</v>
      </c>
      <c r="AK144" s="33" t="s">
        <v>441</v>
      </c>
      <c r="AL144" s="34">
        <v>1</v>
      </c>
      <c r="AM144" s="35">
        <v>45533</v>
      </c>
      <c r="AN144" s="33" t="s">
        <v>47</v>
      </c>
      <c r="AO144" s="35" t="s">
        <v>444</v>
      </c>
      <c r="AP144" s="35" t="s">
        <v>443</v>
      </c>
      <c r="AQ144" s="33"/>
      <c r="AR144" s="33"/>
      <c r="AS144" s="33" t="s">
        <v>442</v>
      </c>
      <c r="AT144" s="33" t="s">
        <v>107</v>
      </c>
      <c r="AU144" s="33">
        <v>300</v>
      </c>
      <c r="AV144" s="33" t="s">
        <v>107</v>
      </c>
      <c r="AW144" s="79">
        <v>500</v>
      </c>
    </row>
    <row r="145" spans="1:49" x14ac:dyDescent="0.25">
      <c r="A145" s="77"/>
      <c r="B145" s="22" t="s">
        <v>445</v>
      </c>
      <c r="C145" s="22" t="s">
        <v>23</v>
      </c>
      <c r="D145" s="49">
        <v>2024</v>
      </c>
      <c r="E145" s="23">
        <v>45566</v>
      </c>
      <c r="F145" s="24">
        <v>45596</v>
      </c>
      <c r="G145" s="25"/>
      <c r="H145" s="26"/>
      <c r="I145" s="23"/>
      <c r="J145" s="27" t="s">
        <v>25</v>
      </c>
      <c r="K145" s="27" t="s">
        <v>41</v>
      </c>
      <c r="L145" s="27" t="s">
        <v>179</v>
      </c>
      <c r="M145" s="49">
        <f>+_xlfn.XLOOKUP(L145,Tabla9[Autonomia],Tabla9[Rango],"")</f>
        <v>2</v>
      </c>
      <c r="N145" s="22"/>
      <c r="O145" s="22"/>
      <c r="P145" s="49"/>
      <c r="Q145" s="22" t="s">
        <v>26</v>
      </c>
      <c r="R145" s="28">
        <v>2103312</v>
      </c>
      <c r="S145" s="27" t="s">
        <v>211</v>
      </c>
      <c r="T145" s="70"/>
      <c r="U145" s="27"/>
      <c r="V145" s="29" t="s">
        <v>113</v>
      </c>
      <c r="W145" s="22" t="s">
        <v>149</v>
      </c>
      <c r="X145" s="72" t="s">
        <v>31</v>
      </c>
      <c r="Y145" s="46" t="s">
        <v>31</v>
      </c>
      <c r="Z145" s="22" t="s">
        <v>35</v>
      </c>
      <c r="AA145" s="22" t="s">
        <v>30</v>
      </c>
      <c r="AB145" s="32" t="s">
        <v>439</v>
      </c>
      <c r="AC145" s="32" t="s">
        <v>212</v>
      </c>
      <c r="AD145" s="20" t="str">
        <f>+_xlfn.XLOOKUP(AE145,Tabla15[VARIEDAD],Tabla15[COD5],"")</f>
        <v>Todo</v>
      </c>
      <c r="AE145" s="22" t="s">
        <v>31</v>
      </c>
      <c r="AF145" s="73" t="str">
        <f>_xlfn.XLOOKUP(AG145,Tabla14[FAMILIA],Tabla14[COD4],"")</f>
        <v>Todo</v>
      </c>
      <c r="AG145" s="22" t="s">
        <v>31</v>
      </c>
      <c r="AH145" s="73" t="s">
        <v>31</v>
      </c>
      <c r="AI145" s="22" t="s">
        <v>31</v>
      </c>
      <c r="AJ145" s="22" t="s">
        <v>32</v>
      </c>
      <c r="AK145" s="33" t="s">
        <v>441</v>
      </c>
      <c r="AL145" s="34">
        <v>1</v>
      </c>
      <c r="AM145" s="35">
        <v>45533</v>
      </c>
      <c r="AN145" s="33" t="s">
        <v>47</v>
      </c>
      <c r="AO145" s="35" t="s">
        <v>444</v>
      </c>
      <c r="AP145" s="35" t="s">
        <v>443</v>
      </c>
      <c r="AQ145" s="33"/>
      <c r="AR145" s="33"/>
      <c r="AS145" s="33" t="s">
        <v>442</v>
      </c>
      <c r="AT145" s="33" t="s">
        <v>107</v>
      </c>
      <c r="AU145" s="33">
        <v>300</v>
      </c>
      <c r="AV145" s="33" t="s">
        <v>107</v>
      </c>
      <c r="AW145" s="79">
        <v>500</v>
      </c>
    </row>
    <row r="146" spans="1:49" x14ac:dyDescent="0.25">
      <c r="A146" s="77"/>
      <c r="B146" s="22" t="s">
        <v>445</v>
      </c>
      <c r="C146" s="22" t="s">
        <v>23</v>
      </c>
      <c r="D146" s="49">
        <v>2024</v>
      </c>
      <c r="E146" s="23">
        <v>45597</v>
      </c>
      <c r="F146" s="24">
        <v>45626</v>
      </c>
      <c r="G146" s="25"/>
      <c r="H146" s="26"/>
      <c r="I146" s="23"/>
      <c r="J146" s="27" t="s">
        <v>25</v>
      </c>
      <c r="K146" s="27" t="s">
        <v>41</v>
      </c>
      <c r="L146" s="27" t="s">
        <v>179</v>
      </c>
      <c r="M146" s="49">
        <f>+_xlfn.XLOOKUP(L146,Tabla9[Autonomia],Tabla9[Rango],"")</f>
        <v>2</v>
      </c>
      <c r="N146" s="22"/>
      <c r="O146" s="22"/>
      <c r="P146" s="49"/>
      <c r="Q146" s="22" t="s">
        <v>26</v>
      </c>
      <c r="R146" s="28">
        <v>2103312</v>
      </c>
      <c r="S146" s="27" t="s">
        <v>211</v>
      </c>
      <c r="T146" s="70"/>
      <c r="U146" s="27"/>
      <c r="V146" s="29" t="s">
        <v>113</v>
      </c>
      <c r="W146" s="22" t="s">
        <v>149</v>
      </c>
      <c r="X146" s="72" t="s">
        <v>31</v>
      </c>
      <c r="Y146" s="46" t="s">
        <v>31</v>
      </c>
      <c r="Z146" s="22" t="s">
        <v>35</v>
      </c>
      <c r="AA146" s="22" t="s">
        <v>30</v>
      </c>
      <c r="AB146" s="32" t="s">
        <v>440</v>
      </c>
      <c r="AC146" s="32" t="s">
        <v>212</v>
      </c>
      <c r="AD146" s="20" t="str">
        <f>+_xlfn.XLOOKUP(AE146,Tabla15[VARIEDAD],Tabla15[COD5],"")</f>
        <v>Todo</v>
      </c>
      <c r="AE146" s="22" t="s">
        <v>31</v>
      </c>
      <c r="AF146" s="73" t="str">
        <f>_xlfn.XLOOKUP(AG146,Tabla14[FAMILIA],Tabla14[COD4],"")</f>
        <v>Todo</v>
      </c>
      <c r="AG146" s="22" t="s">
        <v>31</v>
      </c>
      <c r="AH146" s="73" t="s">
        <v>31</v>
      </c>
      <c r="AI146" s="22" t="s">
        <v>31</v>
      </c>
      <c r="AJ146" s="22" t="s">
        <v>32</v>
      </c>
      <c r="AK146" s="33" t="s">
        <v>441</v>
      </c>
      <c r="AL146" s="34">
        <v>1</v>
      </c>
      <c r="AM146" s="35">
        <v>45533</v>
      </c>
      <c r="AN146" s="33" t="s">
        <v>47</v>
      </c>
      <c r="AO146" s="35" t="s">
        <v>444</v>
      </c>
      <c r="AP146" s="35" t="s">
        <v>443</v>
      </c>
      <c r="AQ146" s="33"/>
      <c r="AR146" s="33"/>
      <c r="AS146" s="33" t="s">
        <v>442</v>
      </c>
      <c r="AT146" s="33" t="s">
        <v>107</v>
      </c>
      <c r="AU146" s="33">
        <v>300</v>
      </c>
      <c r="AV146" s="33" t="s">
        <v>107</v>
      </c>
      <c r="AW146" s="79">
        <v>500</v>
      </c>
    </row>
    <row r="147" spans="1:49" x14ac:dyDescent="0.25">
      <c r="A147" s="77"/>
      <c r="B147" s="22" t="s">
        <v>412</v>
      </c>
      <c r="C147" s="22" t="s">
        <v>23</v>
      </c>
      <c r="D147" s="49">
        <v>2024</v>
      </c>
      <c r="E147" s="23">
        <v>45170</v>
      </c>
      <c r="F147" s="24">
        <v>45626</v>
      </c>
      <c r="G147" s="25"/>
      <c r="H147" s="26"/>
      <c r="I147" s="25" t="s">
        <v>34</v>
      </c>
      <c r="J147" s="29" t="s">
        <v>25</v>
      </c>
      <c r="K147" s="29" t="s">
        <v>40</v>
      </c>
      <c r="L147" s="27" t="s">
        <v>181</v>
      </c>
      <c r="M147" s="49">
        <f>+_xlfn.XLOOKUP(L147,Tabla9[Autonomia],Tabla9[Rango],"")</f>
        <v>4</v>
      </c>
      <c r="N147" s="22"/>
      <c r="O147" s="22"/>
      <c r="P147" s="49"/>
      <c r="Q147" s="38" t="s">
        <v>26</v>
      </c>
      <c r="R147" s="40">
        <v>2102302</v>
      </c>
      <c r="S147" s="30" t="s">
        <v>222</v>
      </c>
      <c r="T147" s="70" t="s">
        <v>31</v>
      </c>
      <c r="U147" s="27" t="s">
        <v>31</v>
      </c>
      <c r="V147" s="29" t="s">
        <v>113</v>
      </c>
      <c r="W147" s="22" t="s">
        <v>149</v>
      </c>
      <c r="X147" s="71">
        <v>1000027509</v>
      </c>
      <c r="Y147" s="31" t="s">
        <v>343</v>
      </c>
      <c r="Z147" s="22" t="s">
        <v>35</v>
      </c>
      <c r="AA147" s="22" t="s">
        <v>28</v>
      </c>
      <c r="AB147" s="32">
        <v>0.01</v>
      </c>
      <c r="AC147" s="32" t="s">
        <v>452</v>
      </c>
      <c r="AD147" s="20">
        <f>+_xlfn.XLOOKUP(AE147,Tabla15[VARIEDAD],Tabla15[COD5],"")</f>
        <v>570</v>
      </c>
      <c r="AE147" s="22" t="s">
        <v>36</v>
      </c>
      <c r="AF147" s="73">
        <f>_xlfn.XLOOKUP(AG147,Tabla14[FAMILIA],Tabla14[COD4],"")</f>
        <v>304</v>
      </c>
      <c r="AG147" s="22" t="s">
        <v>133</v>
      </c>
      <c r="AH147" s="74">
        <v>7530418</v>
      </c>
      <c r="AI147" s="22" t="s">
        <v>203</v>
      </c>
      <c r="AJ147" s="22" t="s">
        <v>32</v>
      </c>
      <c r="AK147" s="33" t="s">
        <v>37</v>
      </c>
      <c r="AL147" s="34">
        <v>1</v>
      </c>
      <c r="AM147" s="35">
        <v>45180</v>
      </c>
      <c r="AN147" s="33" t="s">
        <v>85</v>
      </c>
      <c r="AO147" s="35" t="s">
        <v>50</v>
      </c>
      <c r="AP147" s="43" t="s">
        <v>453</v>
      </c>
      <c r="AQ147" s="33"/>
      <c r="AR147" s="33"/>
      <c r="AS147" s="33" t="s">
        <v>454</v>
      </c>
      <c r="AT147" s="33" t="s">
        <v>107</v>
      </c>
      <c r="AU147" s="33">
        <v>0</v>
      </c>
      <c r="AV147" s="43" t="s">
        <v>107</v>
      </c>
      <c r="AW147" s="79">
        <v>300</v>
      </c>
    </row>
    <row r="148" spans="1:49" x14ac:dyDescent="0.25">
      <c r="A148" s="77"/>
      <c r="B148" s="31" t="s">
        <v>399</v>
      </c>
      <c r="C148" s="29" t="s">
        <v>23</v>
      </c>
      <c r="D148" s="26">
        <v>2024</v>
      </c>
      <c r="E148" s="23">
        <v>45536</v>
      </c>
      <c r="F148" s="24">
        <v>45626</v>
      </c>
      <c r="G148" s="25"/>
      <c r="H148" s="26"/>
      <c r="I148" s="31" t="s">
        <v>34</v>
      </c>
      <c r="J148" s="27" t="s">
        <v>25</v>
      </c>
      <c r="K148" s="27" t="s">
        <v>40</v>
      </c>
      <c r="L148" s="27" t="s">
        <v>181</v>
      </c>
      <c r="M148" s="49">
        <f>+_xlfn.XLOOKUP(L148,Tabla9[Autonomia],Tabla9[Rango],"")</f>
        <v>4</v>
      </c>
      <c r="N148" s="22"/>
      <c r="O148" s="22"/>
      <c r="P148" s="49"/>
      <c r="Q148" s="29" t="s">
        <v>26</v>
      </c>
      <c r="R148" s="40">
        <v>2102261</v>
      </c>
      <c r="S148" s="30" t="s">
        <v>182</v>
      </c>
      <c r="T148" s="71">
        <v>30007803</v>
      </c>
      <c r="U148" s="30" t="s">
        <v>221</v>
      </c>
      <c r="V148" s="29" t="s">
        <v>113</v>
      </c>
      <c r="W148" s="29" t="s">
        <v>149</v>
      </c>
      <c r="X148" s="71">
        <v>1000036128</v>
      </c>
      <c r="Y148" s="30" t="s">
        <v>183</v>
      </c>
      <c r="Z148" s="29" t="s">
        <v>35</v>
      </c>
      <c r="AA148" s="29" t="s">
        <v>28</v>
      </c>
      <c r="AB148" s="41">
        <v>0.01</v>
      </c>
      <c r="AC148" s="34" t="s">
        <v>455</v>
      </c>
      <c r="AD148" s="20">
        <f>+_xlfn.XLOOKUP(AE148,Tabla15[VARIEDAD],Tabla15[COD5],"")</f>
        <v>570</v>
      </c>
      <c r="AE148" s="22" t="s">
        <v>36</v>
      </c>
      <c r="AF148" s="73">
        <f>_xlfn.XLOOKUP(AG148,Tabla14[FAMILIA],Tabla14[COD4],"")</f>
        <v>304</v>
      </c>
      <c r="AG148" s="22" t="s">
        <v>133</v>
      </c>
      <c r="AH148" s="73">
        <v>7530418</v>
      </c>
      <c r="AI148" s="22" t="s">
        <v>203</v>
      </c>
      <c r="AJ148" s="29" t="s">
        <v>32</v>
      </c>
      <c r="AK148" s="43" t="s">
        <v>37</v>
      </c>
      <c r="AL148" s="50">
        <v>1</v>
      </c>
      <c r="AM148" s="35">
        <v>45546</v>
      </c>
      <c r="AN148" s="33" t="s">
        <v>85</v>
      </c>
      <c r="AO148" s="35" t="s">
        <v>49</v>
      </c>
      <c r="AP148" s="35" t="s">
        <v>456</v>
      </c>
      <c r="AQ148" s="33"/>
      <c r="AR148" s="33"/>
      <c r="AS148" s="33" t="s">
        <v>457</v>
      </c>
      <c r="AT148" s="43" t="s">
        <v>107</v>
      </c>
      <c r="AU148" s="33">
        <v>314</v>
      </c>
      <c r="AV148" s="43" t="s">
        <v>107</v>
      </c>
      <c r="AW148" s="80">
        <v>400</v>
      </c>
    </row>
    <row r="149" spans="1:49" x14ac:dyDescent="0.25">
      <c r="A149" s="77"/>
      <c r="B149" s="22" t="s">
        <v>462</v>
      </c>
      <c r="C149" s="22" t="s">
        <v>458</v>
      </c>
      <c r="D149" s="49">
        <v>2024</v>
      </c>
      <c r="E149" s="23">
        <v>45536</v>
      </c>
      <c r="F149" s="24">
        <v>45626</v>
      </c>
      <c r="G149" s="25"/>
      <c r="H149" s="26"/>
      <c r="I149" s="31" t="s">
        <v>34</v>
      </c>
      <c r="J149" s="27" t="s">
        <v>25</v>
      </c>
      <c r="K149" s="27" t="s">
        <v>40</v>
      </c>
      <c r="L149" s="27" t="s">
        <v>181</v>
      </c>
      <c r="M149" s="49">
        <f>+_xlfn.XLOOKUP(L149,Tabla9[Autonomia],Tabla9[Rango],"")</f>
        <v>4</v>
      </c>
      <c r="N149" s="22"/>
      <c r="O149" s="22"/>
      <c r="P149" s="49"/>
      <c r="Q149" s="22" t="s">
        <v>26</v>
      </c>
      <c r="R149" s="28">
        <v>2102247</v>
      </c>
      <c r="S149" s="27" t="s">
        <v>385</v>
      </c>
      <c r="T149" s="70" t="s">
        <v>31</v>
      </c>
      <c r="U149" s="27" t="s">
        <v>31</v>
      </c>
      <c r="V149" s="29" t="s">
        <v>113</v>
      </c>
      <c r="W149" s="22" t="s">
        <v>101</v>
      </c>
      <c r="X149" s="71"/>
      <c r="Y149" s="31" t="s">
        <v>459</v>
      </c>
      <c r="Z149" s="29" t="s">
        <v>35</v>
      </c>
      <c r="AA149" s="29" t="s">
        <v>28</v>
      </c>
      <c r="AB149" s="32">
        <v>0.01</v>
      </c>
      <c r="AC149" s="32" t="s">
        <v>460</v>
      </c>
      <c r="AD149" s="20">
        <f>+_xlfn.XLOOKUP(AE149,Tabla15[VARIEDAD],Tabla15[COD5],"")</f>
        <v>570</v>
      </c>
      <c r="AE149" s="22" t="s">
        <v>36</v>
      </c>
      <c r="AF149" s="73">
        <f>_xlfn.XLOOKUP(AG149,Tabla14[FAMILIA],Tabla14[COD4],"")</f>
        <v>304</v>
      </c>
      <c r="AG149" s="22" t="s">
        <v>133</v>
      </c>
      <c r="AH149" s="73" t="s">
        <v>31</v>
      </c>
      <c r="AI149" s="22" t="s">
        <v>31</v>
      </c>
      <c r="AJ149" s="29" t="s">
        <v>32</v>
      </c>
      <c r="AK149" s="43" t="s">
        <v>37</v>
      </c>
      <c r="AL149" s="50">
        <v>1</v>
      </c>
      <c r="AM149" s="35">
        <v>45547</v>
      </c>
      <c r="AN149" s="33" t="s">
        <v>85</v>
      </c>
      <c r="AO149" s="35" t="s">
        <v>46</v>
      </c>
      <c r="AP149" s="35" t="s">
        <v>461</v>
      </c>
      <c r="AQ149" s="33"/>
      <c r="AR149" s="33"/>
      <c r="AS149" s="33"/>
      <c r="AT149" s="33" t="s">
        <v>119</v>
      </c>
      <c r="AU149" s="33"/>
      <c r="AV149" s="33"/>
      <c r="AW149" s="82">
        <v>1</v>
      </c>
    </row>
    <row r="150" spans="1:49" x14ac:dyDescent="0.25">
      <c r="A150" s="77"/>
      <c r="B150" s="22" t="s">
        <v>462</v>
      </c>
      <c r="C150" s="22" t="s">
        <v>458</v>
      </c>
      <c r="D150" s="49">
        <v>2024</v>
      </c>
      <c r="E150" s="23">
        <v>45536</v>
      </c>
      <c r="F150" s="24">
        <v>45626</v>
      </c>
      <c r="G150" s="25"/>
      <c r="H150" s="26"/>
      <c r="I150" s="31" t="s">
        <v>34</v>
      </c>
      <c r="J150" s="27" t="s">
        <v>25</v>
      </c>
      <c r="K150" s="27" t="s">
        <v>40</v>
      </c>
      <c r="L150" s="27" t="s">
        <v>181</v>
      </c>
      <c r="M150" s="49">
        <f>+_xlfn.XLOOKUP(L150,Tabla9[Autonomia],Tabla9[Rango],"")</f>
        <v>4</v>
      </c>
      <c r="N150" s="22"/>
      <c r="O150" s="22"/>
      <c r="P150" s="49"/>
      <c r="Q150" s="22" t="s">
        <v>26</v>
      </c>
      <c r="R150" s="28">
        <v>2102247</v>
      </c>
      <c r="S150" s="27" t="s">
        <v>385</v>
      </c>
      <c r="T150" s="70" t="s">
        <v>31</v>
      </c>
      <c r="U150" s="27" t="s">
        <v>31</v>
      </c>
      <c r="V150" s="29" t="s">
        <v>113</v>
      </c>
      <c r="W150" s="22" t="s">
        <v>101</v>
      </c>
      <c r="X150" s="71"/>
      <c r="Y150" s="31" t="s">
        <v>459</v>
      </c>
      <c r="Z150" s="29" t="s">
        <v>35</v>
      </c>
      <c r="AA150" s="29" t="s">
        <v>28</v>
      </c>
      <c r="AB150" s="32">
        <v>0.01</v>
      </c>
      <c r="AC150" s="32" t="s">
        <v>460</v>
      </c>
      <c r="AD150" s="20">
        <f>+_xlfn.XLOOKUP(AE150,Tabla15[VARIEDAD],Tabla15[COD5],"")</f>
        <v>570</v>
      </c>
      <c r="AE150" s="22" t="s">
        <v>36</v>
      </c>
      <c r="AF150" s="73">
        <f>_xlfn.XLOOKUP(AG150,Tabla14[FAMILIA],Tabla14[COD4],"")</f>
        <v>300</v>
      </c>
      <c r="AG150" s="22" t="s">
        <v>130</v>
      </c>
      <c r="AH150" s="73" t="s">
        <v>31</v>
      </c>
      <c r="AI150" s="22" t="s">
        <v>31</v>
      </c>
      <c r="AJ150" s="29" t="s">
        <v>32</v>
      </c>
      <c r="AK150" s="43" t="s">
        <v>37</v>
      </c>
      <c r="AL150" s="50">
        <v>1</v>
      </c>
      <c r="AM150" s="35">
        <v>45547</v>
      </c>
      <c r="AN150" s="33" t="s">
        <v>85</v>
      </c>
      <c r="AO150" s="35" t="s">
        <v>46</v>
      </c>
      <c r="AP150" s="35" t="s">
        <v>461</v>
      </c>
      <c r="AQ150" s="33"/>
      <c r="AR150" s="33"/>
      <c r="AS150" s="33"/>
      <c r="AT150" s="33" t="s">
        <v>119</v>
      </c>
      <c r="AU150" s="33"/>
      <c r="AV150" s="33"/>
      <c r="AW150" s="82">
        <v>1</v>
      </c>
    </row>
    <row r="151" spans="1:49" x14ac:dyDescent="0.25">
      <c r="A151" s="77"/>
      <c r="B151" s="22" t="s">
        <v>462</v>
      </c>
      <c r="C151" s="22" t="s">
        <v>458</v>
      </c>
      <c r="D151" s="49">
        <v>2024</v>
      </c>
      <c r="E151" s="23">
        <v>45536</v>
      </c>
      <c r="F151" s="24">
        <v>45626</v>
      </c>
      <c r="G151" s="25"/>
      <c r="H151" s="26"/>
      <c r="I151" s="31" t="s">
        <v>34</v>
      </c>
      <c r="J151" s="27" t="s">
        <v>25</v>
      </c>
      <c r="K151" s="27" t="s">
        <v>40</v>
      </c>
      <c r="L151" s="27" t="s">
        <v>181</v>
      </c>
      <c r="M151" s="49">
        <f>+_xlfn.XLOOKUP(L151,Tabla9[Autonomia],Tabla9[Rango],"")</f>
        <v>4</v>
      </c>
      <c r="N151" s="22"/>
      <c r="O151" s="22"/>
      <c r="P151" s="49"/>
      <c r="Q151" s="22" t="s">
        <v>26</v>
      </c>
      <c r="R151" s="28">
        <v>2102247</v>
      </c>
      <c r="S151" s="27" t="s">
        <v>385</v>
      </c>
      <c r="T151" s="70" t="s">
        <v>31</v>
      </c>
      <c r="U151" s="27" t="s">
        <v>31</v>
      </c>
      <c r="V151" s="29" t="s">
        <v>113</v>
      </c>
      <c r="W151" s="22" t="s">
        <v>101</v>
      </c>
      <c r="X151" s="71"/>
      <c r="Y151" s="31" t="s">
        <v>459</v>
      </c>
      <c r="Z151" s="29" t="s">
        <v>35</v>
      </c>
      <c r="AA151" s="29" t="s">
        <v>28</v>
      </c>
      <c r="AB151" s="32">
        <v>0.01</v>
      </c>
      <c r="AC151" s="32" t="s">
        <v>460</v>
      </c>
      <c r="AD151" s="20">
        <f>+_xlfn.XLOOKUP(AE151,Tabla15[VARIEDAD],Tabla15[COD5],"")</f>
        <v>570</v>
      </c>
      <c r="AE151" s="22" t="s">
        <v>36</v>
      </c>
      <c r="AF151" s="73">
        <f>_xlfn.XLOOKUP(AG151,Tabla14[FAMILIA],Tabla14[COD4],"")</f>
        <v>301</v>
      </c>
      <c r="AG151" s="22" t="s">
        <v>131</v>
      </c>
      <c r="AH151" s="73" t="s">
        <v>31</v>
      </c>
      <c r="AI151" s="22" t="s">
        <v>31</v>
      </c>
      <c r="AJ151" s="29" t="s">
        <v>32</v>
      </c>
      <c r="AK151" s="43" t="s">
        <v>37</v>
      </c>
      <c r="AL151" s="50">
        <v>1</v>
      </c>
      <c r="AM151" s="35">
        <v>45547</v>
      </c>
      <c r="AN151" s="33" t="s">
        <v>85</v>
      </c>
      <c r="AO151" s="35" t="s">
        <v>46</v>
      </c>
      <c r="AP151" s="35" t="s">
        <v>461</v>
      </c>
      <c r="AQ151" s="33"/>
      <c r="AR151" s="33"/>
      <c r="AS151" s="33"/>
      <c r="AT151" s="33" t="s">
        <v>119</v>
      </c>
      <c r="AU151" s="33"/>
      <c r="AV151" s="33"/>
      <c r="AW151" s="82">
        <v>1</v>
      </c>
    </row>
    <row r="152" spans="1:49" x14ac:dyDescent="0.25">
      <c r="A152" s="77"/>
      <c r="B152" s="22" t="s">
        <v>462</v>
      </c>
      <c r="C152" s="22" t="s">
        <v>458</v>
      </c>
      <c r="D152" s="49">
        <v>2024</v>
      </c>
      <c r="E152" s="23">
        <v>45536</v>
      </c>
      <c r="F152" s="24">
        <v>45626</v>
      </c>
      <c r="G152" s="25"/>
      <c r="H152" s="26"/>
      <c r="I152" s="31" t="s">
        <v>34</v>
      </c>
      <c r="J152" s="27" t="s">
        <v>25</v>
      </c>
      <c r="K152" s="27" t="s">
        <v>40</v>
      </c>
      <c r="L152" s="27" t="s">
        <v>181</v>
      </c>
      <c r="M152" s="49">
        <f>+_xlfn.XLOOKUP(L152,Tabla9[Autonomia],Tabla9[Rango],"")</f>
        <v>4</v>
      </c>
      <c r="N152" s="22"/>
      <c r="O152" s="22"/>
      <c r="P152" s="49"/>
      <c r="Q152" s="22" t="s">
        <v>26</v>
      </c>
      <c r="R152" s="28">
        <v>2102247</v>
      </c>
      <c r="S152" s="27" t="s">
        <v>385</v>
      </c>
      <c r="T152" s="70" t="s">
        <v>31</v>
      </c>
      <c r="U152" s="27" t="s">
        <v>31</v>
      </c>
      <c r="V152" s="29" t="s">
        <v>113</v>
      </c>
      <c r="W152" s="22" t="s">
        <v>101</v>
      </c>
      <c r="X152" s="71"/>
      <c r="Y152" s="31" t="s">
        <v>459</v>
      </c>
      <c r="Z152" s="29" t="s">
        <v>35</v>
      </c>
      <c r="AA152" s="29" t="s">
        <v>28</v>
      </c>
      <c r="AB152" s="32">
        <v>0.01</v>
      </c>
      <c r="AC152" s="32" t="s">
        <v>460</v>
      </c>
      <c r="AD152" s="20">
        <f>+_xlfn.XLOOKUP(AE152,Tabla15[VARIEDAD],Tabla15[COD5],"")</f>
        <v>571</v>
      </c>
      <c r="AE152" s="22" t="s">
        <v>117</v>
      </c>
      <c r="AF152" s="73">
        <f>_xlfn.XLOOKUP(AG152,Tabla14[FAMILIA],Tabla14[COD4],"")</f>
        <v>300</v>
      </c>
      <c r="AG152" s="22" t="s">
        <v>130</v>
      </c>
      <c r="AH152" s="73">
        <v>7530432</v>
      </c>
      <c r="AI152" s="22" t="s">
        <v>354</v>
      </c>
      <c r="AJ152" s="29" t="s">
        <v>32</v>
      </c>
      <c r="AK152" s="43" t="s">
        <v>37</v>
      </c>
      <c r="AL152" s="50">
        <v>1</v>
      </c>
      <c r="AM152" s="35">
        <v>45547</v>
      </c>
      <c r="AN152" s="33" t="s">
        <v>85</v>
      </c>
      <c r="AO152" s="35" t="s">
        <v>46</v>
      </c>
      <c r="AP152" s="35" t="s">
        <v>461</v>
      </c>
      <c r="AQ152" s="33"/>
      <c r="AR152" s="33"/>
      <c r="AS152" s="33"/>
      <c r="AT152" s="33" t="s">
        <v>119</v>
      </c>
      <c r="AU152" s="33"/>
      <c r="AV152" s="33"/>
      <c r="AW152" s="82">
        <v>1</v>
      </c>
    </row>
    <row r="153" spans="1:49" x14ac:dyDescent="0.25">
      <c r="A153" s="77"/>
      <c r="B153" s="22" t="s">
        <v>464</v>
      </c>
      <c r="C153" s="22" t="s">
        <v>458</v>
      </c>
      <c r="D153" s="49">
        <v>2024</v>
      </c>
      <c r="E153" s="23">
        <v>45536</v>
      </c>
      <c r="F153" s="24">
        <v>45626</v>
      </c>
      <c r="G153" s="25"/>
      <c r="H153" s="26"/>
      <c r="I153" s="31" t="s">
        <v>34</v>
      </c>
      <c r="J153" s="27" t="s">
        <v>25</v>
      </c>
      <c r="K153" s="27" t="s">
        <v>40</v>
      </c>
      <c r="L153" s="27" t="s">
        <v>181</v>
      </c>
      <c r="M153" s="49">
        <f>+_xlfn.XLOOKUP(L153,Tabla9[Autonomia],Tabla9[Rango],"")</f>
        <v>4</v>
      </c>
      <c r="N153" s="22"/>
      <c r="O153" s="22"/>
      <c r="P153" s="49"/>
      <c r="Q153" s="22" t="s">
        <v>26</v>
      </c>
      <c r="R153" s="28">
        <v>2102247</v>
      </c>
      <c r="S153" s="27" t="s">
        <v>385</v>
      </c>
      <c r="T153" s="70" t="s">
        <v>31</v>
      </c>
      <c r="U153" s="27" t="s">
        <v>31</v>
      </c>
      <c r="V153" s="29" t="s">
        <v>113</v>
      </c>
      <c r="W153" s="22" t="s">
        <v>101</v>
      </c>
      <c r="X153" s="71"/>
      <c r="Y153" s="64" t="s">
        <v>463</v>
      </c>
      <c r="Z153" s="29" t="s">
        <v>35</v>
      </c>
      <c r="AA153" s="29" t="s">
        <v>28</v>
      </c>
      <c r="AB153" s="32">
        <v>0.02</v>
      </c>
      <c r="AC153" s="32" t="s">
        <v>452</v>
      </c>
      <c r="AD153" s="20">
        <f>+_xlfn.XLOOKUP(AE153,Tabla15[VARIEDAD],Tabla15[COD5],"")</f>
        <v>570</v>
      </c>
      <c r="AE153" s="22" t="s">
        <v>36</v>
      </c>
      <c r="AF153" s="73">
        <f>_xlfn.XLOOKUP(AG153,Tabla14[FAMILIA],Tabla14[COD4],"")</f>
        <v>304</v>
      </c>
      <c r="AG153" s="22" t="s">
        <v>133</v>
      </c>
      <c r="AH153" s="73" t="s">
        <v>31</v>
      </c>
      <c r="AI153" s="22" t="s">
        <v>31</v>
      </c>
      <c r="AJ153" s="29" t="s">
        <v>32</v>
      </c>
      <c r="AK153" s="43" t="s">
        <v>37</v>
      </c>
      <c r="AL153" s="50">
        <v>1</v>
      </c>
      <c r="AM153" s="35">
        <v>45547</v>
      </c>
      <c r="AN153" s="33" t="s">
        <v>47</v>
      </c>
      <c r="AO153" s="35" t="s">
        <v>61</v>
      </c>
      <c r="AP153" s="35"/>
      <c r="AQ153" s="33"/>
      <c r="AR153" s="33"/>
      <c r="AS153" s="33"/>
      <c r="AT153" s="33" t="s">
        <v>107</v>
      </c>
      <c r="AU153" s="33"/>
      <c r="AV153" s="33"/>
      <c r="AW153" s="79">
        <v>300</v>
      </c>
    </row>
    <row r="154" spans="1:49" x14ac:dyDescent="0.25">
      <c r="A154" s="77"/>
      <c r="B154" s="22" t="s">
        <v>464</v>
      </c>
      <c r="C154" s="22" t="s">
        <v>458</v>
      </c>
      <c r="D154" s="49">
        <v>2024</v>
      </c>
      <c r="E154" s="23">
        <v>45536</v>
      </c>
      <c r="F154" s="24">
        <v>45626</v>
      </c>
      <c r="G154" s="25"/>
      <c r="H154" s="26"/>
      <c r="I154" s="31" t="s">
        <v>34</v>
      </c>
      <c r="J154" s="27" t="s">
        <v>25</v>
      </c>
      <c r="K154" s="27" t="s">
        <v>40</v>
      </c>
      <c r="L154" s="27" t="s">
        <v>181</v>
      </c>
      <c r="M154" s="49">
        <f>+_xlfn.XLOOKUP(L154,Tabla9[Autonomia],Tabla9[Rango],"")</f>
        <v>4</v>
      </c>
      <c r="N154" s="22"/>
      <c r="O154" s="22"/>
      <c r="P154" s="49"/>
      <c r="Q154" s="22" t="s">
        <v>26</v>
      </c>
      <c r="R154" s="28">
        <v>2102247</v>
      </c>
      <c r="S154" s="27" t="s">
        <v>385</v>
      </c>
      <c r="T154" s="70" t="s">
        <v>31</v>
      </c>
      <c r="U154" s="27" t="s">
        <v>31</v>
      </c>
      <c r="V154" s="29" t="s">
        <v>113</v>
      </c>
      <c r="W154" s="22" t="s">
        <v>101</v>
      </c>
      <c r="X154" s="71"/>
      <c r="Y154" s="64" t="s">
        <v>463</v>
      </c>
      <c r="Z154" s="29" t="s">
        <v>35</v>
      </c>
      <c r="AA154" s="29" t="s">
        <v>28</v>
      </c>
      <c r="AB154" s="32">
        <v>0.02</v>
      </c>
      <c r="AC154" s="32" t="s">
        <v>452</v>
      </c>
      <c r="AD154" s="20">
        <f>+_xlfn.XLOOKUP(AE154,Tabla15[VARIEDAD],Tabla15[COD5],"")</f>
        <v>570</v>
      </c>
      <c r="AE154" s="22" t="s">
        <v>36</v>
      </c>
      <c r="AF154" s="73">
        <f>_xlfn.XLOOKUP(AG154,Tabla14[FAMILIA],Tabla14[COD4],"")</f>
        <v>300</v>
      </c>
      <c r="AG154" s="22" t="s">
        <v>130</v>
      </c>
      <c r="AH154" s="73" t="s">
        <v>31</v>
      </c>
      <c r="AI154" s="22" t="s">
        <v>31</v>
      </c>
      <c r="AJ154" s="29" t="s">
        <v>32</v>
      </c>
      <c r="AK154" s="43" t="s">
        <v>37</v>
      </c>
      <c r="AL154" s="50">
        <v>1</v>
      </c>
      <c r="AM154" s="35">
        <v>45547</v>
      </c>
      <c r="AN154" s="33" t="s">
        <v>47</v>
      </c>
      <c r="AO154" s="35" t="s">
        <v>61</v>
      </c>
      <c r="AP154" s="35"/>
      <c r="AQ154" s="33"/>
      <c r="AR154" s="33"/>
      <c r="AS154" s="33"/>
      <c r="AT154" s="33" t="s">
        <v>107</v>
      </c>
      <c r="AU154" s="33"/>
      <c r="AV154" s="33"/>
      <c r="AW154" s="79">
        <v>300</v>
      </c>
    </row>
    <row r="155" spans="1:49" x14ac:dyDescent="0.25">
      <c r="A155" s="77"/>
      <c r="B155" s="22" t="s">
        <v>464</v>
      </c>
      <c r="C155" s="22" t="s">
        <v>458</v>
      </c>
      <c r="D155" s="49">
        <v>2024</v>
      </c>
      <c r="E155" s="23">
        <v>45536</v>
      </c>
      <c r="F155" s="24">
        <v>45626</v>
      </c>
      <c r="G155" s="25"/>
      <c r="H155" s="26"/>
      <c r="I155" s="31" t="s">
        <v>34</v>
      </c>
      <c r="J155" s="27" t="s">
        <v>25</v>
      </c>
      <c r="K155" s="27" t="s">
        <v>40</v>
      </c>
      <c r="L155" s="27" t="s">
        <v>181</v>
      </c>
      <c r="M155" s="49">
        <f>+_xlfn.XLOOKUP(L155,Tabla9[Autonomia],Tabla9[Rango],"")</f>
        <v>4</v>
      </c>
      <c r="N155" s="22"/>
      <c r="O155" s="22"/>
      <c r="P155" s="49"/>
      <c r="Q155" s="22" t="s">
        <v>26</v>
      </c>
      <c r="R155" s="28">
        <v>2102247</v>
      </c>
      <c r="S155" s="27" t="s">
        <v>385</v>
      </c>
      <c r="T155" s="70" t="s">
        <v>31</v>
      </c>
      <c r="U155" s="27" t="s">
        <v>31</v>
      </c>
      <c r="V155" s="29" t="s">
        <v>113</v>
      </c>
      <c r="W155" s="22" t="s">
        <v>101</v>
      </c>
      <c r="X155" s="71"/>
      <c r="Y155" s="64" t="s">
        <v>463</v>
      </c>
      <c r="Z155" s="29" t="s">
        <v>35</v>
      </c>
      <c r="AA155" s="29" t="s">
        <v>28</v>
      </c>
      <c r="AB155" s="32">
        <v>0.02</v>
      </c>
      <c r="AC155" s="32" t="s">
        <v>452</v>
      </c>
      <c r="AD155" s="20">
        <f>+_xlfn.XLOOKUP(AE155,Tabla15[VARIEDAD],Tabla15[COD5],"")</f>
        <v>570</v>
      </c>
      <c r="AE155" s="22" t="s">
        <v>36</v>
      </c>
      <c r="AF155" s="73">
        <f>_xlfn.XLOOKUP(AG155,Tabla14[FAMILIA],Tabla14[COD4],"")</f>
        <v>301</v>
      </c>
      <c r="AG155" s="22" t="s">
        <v>131</v>
      </c>
      <c r="AH155" s="73" t="s">
        <v>31</v>
      </c>
      <c r="AI155" s="22" t="s">
        <v>31</v>
      </c>
      <c r="AJ155" s="29" t="s">
        <v>32</v>
      </c>
      <c r="AK155" s="43" t="s">
        <v>37</v>
      </c>
      <c r="AL155" s="50">
        <v>1</v>
      </c>
      <c r="AM155" s="35">
        <v>45547</v>
      </c>
      <c r="AN155" s="33" t="s">
        <v>47</v>
      </c>
      <c r="AO155" s="35" t="s">
        <v>61</v>
      </c>
      <c r="AP155" s="35"/>
      <c r="AQ155" s="33"/>
      <c r="AR155" s="33"/>
      <c r="AS155" s="33"/>
      <c r="AT155" s="33" t="s">
        <v>107</v>
      </c>
      <c r="AU155" s="33"/>
      <c r="AV155" s="33"/>
      <c r="AW155" s="79">
        <v>300</v>
      </c>
    </row>
    <row r="156" spans="1:49" x14ac:dyDescent="0.25">
      <c r="A156" s="77"/>
      <c r="B156" s="22" t="s">
        <v>466</v>
      </c>
      <c r="C156" s="22" t="s">
        <v>458</v>
      </c>
      <c r="D156" s="49">
        <v>2024</v>
      </c>
      <c r="E156" s="23">
        <v>45536</v>
      </c>
      <c r="F156" s="24">
        <v>45626</v>
      </c>
      <c r="G156" s="25"/>
      <c r="H156" s="26"/>
      <c r="I156" s="31" t="s">
        <v>34</v>
      </c>
      <c r="J156" s="27" t="s">
        <v>25</v>
      </c>
      <c r="K156" s="27" t="s">
        <v>40</v>
      </c>
      <c r="L156" s="27" t="s">
        <v>181</v>
      </c>
      <c r="M156" s="49">
        <f>+_xlfn.XLOOKUP(L156,Tabla9[Autonomia],Tabla9[Rango],"")</f>
        <v>4</v>
      </c>
      <c r="N156" s="22"/>
      <c r="O156" s="22"/>
      <c r="P156" s="49"/>
      <c r="Q156" s="22" t="s">
        <v>26</v>
      </c>
      <c r="R156" s="28">
        <v>2102183</v>
      </c>
      <c r="S156" s="27" t="s">
        <v>27</v>
      </c>
      <c r="T156" s="70" t="s">
        <v>31</v>
      </c>
      <c r="U156" s="27" t="s">
        <v>31</v>
      </c>
      <c r="V156" s="29" t="s">
        <v>113</v>
      </c>
      <c r="W156" s="22" t="s">
        <v>101</v>
      </c>
      <c r="X156" s="71"/>
      <c r="Y156" s="31" t="s">
        <v>467</v>
      </c>
      <c r="Z156" s="29" t="s">
        <v>35</v>
      </c>
      <c r="AA156" s="29" t="s">
        <v>28</v>
      </c>
      <c r="AB156" s="32">
        <v>0.02</v>
      </c>
      <c r="AC156" s="32" t="s">
        <v>384</v>
      </c>
      <c r="AD156" s="20">
        <f>+_xlfn.XLOOKUP(AE156,Tabla15[VARIEDAD],Tabla15[COD5],"")</f>
        <v>571</v>
      </c>
      <c r="AE156" s="22" t="s">
        <v>117</v>
      </c>
      <c r="AF156" s="73">
        <f>_xlfn.XLOOKUP(AG156,Tabla14[FAMILIA],Tabla14[COD4],"")</f>
        <v>300</v>
      </c>
      <c r="AG156" s="22" t="s">
        <v>130</v>
      </c>
      <c r="AH156" s="73">
        <v>7530432</v>
      </c>
      <c r="AI156" s="22" t="s">
        <v>354</v>
      </c>
      <c r="AJ156" s="29" t="s">
        <v>32</v>
      </c>
      <c r="AK156" s="43" t="s">
        <v>37</v>
      </c>
      <c r="AL156" s="50">
        <v>1</v>
      </c>
      <c r="AM156" s="35">
        <v>45552</v>
      </c>
      <c r="AN156" s="33" t="s">
        <v>85</v>
      </c>
      <c r="AO156" s="35" t="s">
        <v>46</v>
      </c>
      <c r="AP156" s="35" t="s">
        <v>461</v>
      </c>
      <c r="AQ156" s="33"/>
      <c r="AR156" s="33"/>
      <c r="AS156" s="33" t="s">
        <v>465</v>
      </c>
      <c r="AT156" s="33" t="s">
        <v>107</v>
      </c>
      <c r="AU156" s="33"/>
      <c r="AV156" s="33"/>
      <c r="AW156" s="79">
        <v>150</v>
      </c>
    </row>
    <row r="157" spans="1:49" x14ac:dyDescent="0.25">
      <c r="A157" s="77"/>
      <c r="B157" s="22" t="s">
        <v>466</v>
      </c>
      <c r="C157" s="22" t="s">
        <v>458</v>
      </c>
      <c r="D157" s="49">
        <v>2024</v>
      </c>
      <c r="E157" s="23">
        <v>45536</v>
      </c>
      <c r="F157" s="24">
        <v>45626</v>
      </c>
      <c r="G157" s="25"/>
      <c r="H157" s="26"/>
      <c r="I157" s="31" t="s">
        <v>34</v>
      </c>
      <c r="J157" s="27" t="s">
        <v>25</v>
      </c>
      <c r="K157" s="27" t="s">
        <v>40</v>
      </c>
      <c r="L157" s="27" t="s">
        <v>181</v>
      </c>
      <c r="M157" s="49">
        <f>+_xlfn.XLOOKUP(L157,Tabla9[Autonomia],Tabla9[Rango],"")</f>
        <v>4</v>
      </c>
      <c r="N157" s="22"/>
      <c r="O157" s="22"/>
      <c r="P157" s="49"/>
      <c r="Q157" s="22" t="s">
        <v>26</v>
      </c>
      <c r="R157" s="28">
        <v>2102183</v>
      </c>
      <c r="S157" s="27" t="s">
        <v>27</v>
      </c>
      <c r="T157" s="70" t="s">
        <v>31</v>
      </c>
      <c r="U157" s="27" t="s">
        <v>31</v>
      </c>
      <c r="V157" s="29" t="s">
        <v>113</v>
      </c>
      <c r="W157" s="22" t="s">
        <v>101</v>
      </c>
      <c r="X157" s="71"/>
      <c r="Y157" s="31" t="s">
        <v>467</v>
      </c>
      <c r="Z157" s="29" t="s">
        <v>35</v>
      </c>
      <c r="AA157" s="29" t="s">
        <v>28</v>
      </c>
      <c r="AB157" s="32">
        <v>5.0000000000000001E-3</v>
      </c>
      <c r="AC157" s="32" t="s">
        <v>384</v>
      </c>
      <c r="AD157" s="20">
        <f>+_xlfn.XLOOKUP(AE157,Tabla15[VARIEDAD],Tabla15[COD5],"")</f>
        <v>571</v>
      </c>
      <c r="AE157" s="22" t="s">
        <v>117</v>
      </c>
      <c r="AF157" s="73">
        <f>_xlfn.XLOOKUP(AG157,Tabla14[FAMILIA],Tabla14[COD4],"")</f>
        <v>302</v>
      </c>
      <c r="AG157" s="33" t="s">
        <v>388</v>
      </c>
      <c r="AH157" s="73">
        <v>7500093</v>
      </c>
      <c r="AI157" s="22" t="s">
        <v>281</v>
      </c>
      <c r="AJ157" s="29" t="s">
        <v>32</v>
      </c>
      <c r="AK157" s="43" t="s">
        <v>37</v>
      </c>
      <c r="AL157" s="50">
        <v>1</v>
      </c>
      <c r="AM157" s="35">
        <v>45552</v>
      </c>
      <c r="AN157" s="33" t="s">
        <v>85</v>
      </c>
      <c r="AO157" s="35" t="s">
        <v>46</v>
      </c>
      <c r="AP157" s="35" t="s">
        <v>461</v>
      </c>
      <c r="AQ157" s="33"/>
      <c r="AR157" s="33"/>
      <c r="AS157" s="33" t="s">
        <v>465</v>
      </c>
      <c r="AT157" s="33" t="s">
        <v>107</v>
      </c>
      <c r="AU157" s="33"/>
      <c r="AV157" s="33"/>
      <c r="AW157" s="79">
        <v>150</v>
      </c>
    </row>
    <row r="158" spans="1:49" x14ac:dyDescent="0.25">
      <c r="A158" s="77"/>
      <c r="B158" s="22" t="s">
        <v>466</v>
      </c>
      <c r="C158" s="22" t="s">
        <v>458</v>
      </c>
      <c r="D158" s="49">
        <v>2024</v>
      </c>
      <c r="E158" s="23">
        <v>45536</v>
      </c>
      <c r="F158" s="24">
        <v>45626</v>
      </c>
      <c r="G158" s="25"/>
      <c r="H158" s="26"/>
      <c r="I158" s="31" t="s">
        <v>34</v>
      </c>
      <c r="J158" s="27" t="s">
        <v>25</v>
      </c>
      <c r="K158" s="27" t="s">
        <v>40</v>
      </c>
      <c r="L158" s="27" t="s">
        <v>181</v>
      </c>
      <c r="M158" s="49">
        <f>+_xlfn.XLOOKUP(L158,Tabla9[Autonomia],Tabla9[Rango],"")</f>
        <v>4</v>
      </c>
      <c r="N158" s="22"/>
      <c r="O158" s="22"/>
      <c r="P158" s="49"/>
      <c r="Q158" s="22" t="s">
        <v>26</v>
      </c>
      <c r="R158" s="28">
        <v>2102183</v>
      </c>
      <c r="S158" s="27" t="s">
        <v>27</v>
      </c>
      <c r="T158" s="70" t="s">
        <v>31</v>
      </c>
      <c r="U158" s="27" t="s">
        <v>31</v>
      </c>
      <c r="V158" s="29" t="s">
        <v>113</v>
      </c>
      <c r="W158" s="22" t="s">
        <v>101</v>
      </c>
      <c r="X158" s="71"/>
      <c r="Y158" s="31" t="s">
        <v>467</v>
      </c>
      <c r="Z158" s="29" t="s">
        <v>35</v>
      </c>
      <c r="AA158" s="29" t="s">
        <v>28</v>
      </c>
      <c r="AB158" s="32">
        <v>0.02</v>
      </c>
      <c r="AC158" s="32" t="s">
        <v>384</v>
      </c>
      <c r="AD158" s="20">
        <f>+_xlfn.XLOOKUP(AE158,Tabla15[VARIEDAD],Tabla15[COD5],"")</f>
        <v>570</v>
      </c>
      <c r="AE158" s="22" t="s">
        <v>36</v>
      </c>
      <c r="AF158" s="73">
        <f>_xlfn.XLOOKUP(AG158,Tabla14[FAMILIA],Tabla14[COD4],"")</f>
        <v>304</v>
      </c>
      <c r="AG158" s="22" t="s">
        <v>133</v>
      </c>
      <c r="AH158" s="73" t="s">
        <v>31</v>
      </c>
      <c r="AI158" s="22" t="s">
        <v>31</v>
      </c>
      <c r="AJ158" s="29" t="s">
        <v>32</v>
      </c>
      <c r="AK158" s="43" t="s">
        <v>37</v>
      </c>
      <c r="AL158" s="50">
        <v>1</v>
      </c>
      <c r="AM158" s="35">
        <v>45552</v>
      </c>
      <c r="AN158" s="33" t="s">
        <v>85</v>
      </c>
      <c r="AO158" s="35" t="s">
        <v>46</v>
      </c>
      <c r="AP158" s="35" t="s">
        <v>461</v>
      </c>
      <c r="AQ158" s="33"/>
      <c r="AR158" s="33"/>
      <c r="AS158" s="33" t="s">
        <v>465</v>
      </c>
      <c r="AT158" s="33" t="s">
        <v>107</v>
      </c>
      <c r="AU158" s="33"/>
      <c r="AV158" s="33"/>
      <c r="AW158" s="79">
        <v>150</v>
      </c>
    </row>
    <row r="159" spans="1:49" x14ac:dyDescent="0.25">
      <c r="A159" s="96"/>
      <c r="B159" s="97" t="s">
        <v>466</v>
      </c>
      <c r="C159" s="97" t="s">
        <v>458</v>
      </c>
      <c r="D159" s="98">
        <v>2024</v>
      </c>
      <c r="E159" s="99">
        <v>45536</v>
      </c>
      <c r="F159" s="100">
        <v>45626</v>
      </c>
      <c r="G159" s="101"/>
      <c r="H159" s="102"/>
      <c r="I159" s="103" t="s">
        <v>34</v>
      </c>
      <c r="J159" s="104" t="s">
        <v>25</v>
      </c>
      <c r="K159" s="104" t="s">
        <v>40</v>
      </c>
      <c r="L159" s="104" t="s">
        <v>181</v>
      </c>
      <c r="M159" s="98">
        <f>+_xlfn.XLOOKUP(L159,Tabla9[Autonomia],Tabla9[Rango],"")</f>
        <v>4</v>
      </c>
      <c r="N159" s="97"/>
      <c r="O159" s="97"/>
      <c r="P159" s="98"/>
      <c r="Q159" s="97" t="s">
        <v>26</v>
      </c>
      <c r="R159" s="105">
        <v>2102183</v>
      </c>
      <c r="S159" s="104" t="s">
        <v>27</v>
      </c>
      <c r="T159" s="106" t="s">
        <v>31</v>
      </c>
      <c r="U159" s="104" t="s">
        <v>31</v>
      </c>
      <c r="V159" s="107" t="s">
        <v>113</v>
      </c>
      <c r="W159" s="97" t="s">
        <v>101</v>
      </c>
      <c r="X159" s="108"/>
      <c r="Y159" s="103" t="s">
        <v>467</v>
      </c>
      <c r="Z159" s="107" t="s">
        <v>35</v>
      </c>
      <c r="AA159" s="107" t="s">
        <v>28</v>
      </c>
      <c r="AB159" s="109">
        <v>0.04</v>
      </c>
      <c r="AC159" s="109" t="s">
        <v>384</v>
      </c>
      <c r="AD159" s="110">
        <f>+_xlfn.XLOOKUP(AE159,Tabla15[VARIEDAD],Tabla15[COD5],"")</f>
        <v>570</v>
      </c>
      <c r="AE159" s="97" t="s">
        <v>36</v>
      </c>
      <c r="AF159" s="111">
        <f>_xlfn.XLOOKUP(AG159,Tabla14[FAMILIA],Tabla14[COD4],"")</f>
        <v>301</v>
      </c>
      <c r="AG159" s="97" t="s">
        <v>131</v>
      </c>
      <c r="AH159" s="111" t="s">
        <v>31</v>
      </c>
      <c r="AI159" s="97" t="s">
        <v>31</v>
      </c>
      <c r="AJ159" s="107" t="s">
        <v>32</v>
      </c>
      <c r="AK159" s="112" t="s">
        <v>37</v>
      </c>
      <c r="AL159" s="113">
        <v>1</v>
      </c>
      <c r="AM159" s="114">
        <v>45552</v>
      </c>
      <c r="AN159" s="115" t="s">
        <v>85</v>
      </c>
      <c r="AO159" s="114" t="s">
        <v>46</v>
      </c>
      <c r="AP159" s="114" t="s">
        <v>461</v>
      </c>
      <c r="AQ159" s="115"/>
      <c r="AR159" s="115"/>
      <c r="AS159" s="115" t="s">
        <v>465</v>
      </c>
      <c r="AT159" s="115" t="s">
        <v>107</v>
      </c>
      <c r="AU159" s="115"/>
      <c r="AV159" s="115"/>
      <c r="AW159" s="116">
        <v>150</v>
      </c>
    </row>
  </sheetData>
  <mergeCells count="2">
    <mergeCell ref="E1:F1"/>
    <mergeCell ref="AU1:AW1"/>
  </mergeCells>
  <conditionalFormatting sqref="T86:T93">
    <cfRule type="duplicateValues" dxfId="59" priority="14"/>
    <cfRule type="duplicateValues" dxfId="58" priority="15"/>
  </conditionalFormatting>
  <conditionalFormatting sqref="AH4">
    <cfRule type="duplicateValues" dxfId="57" priority="49"/>
  </conditionalFormatting>
  <conditionalFormatting sqref="AH11">
    <cfRule type="duplicateValues" dxfId="56" priority="48"/>
  </conditionalFormatting>
  <conditionalFormatting sqref="AH15">
    <cfRule type="duplicateValues" dxfId="55" priority="47"/>
  </conditionalFormatting>
  <conditionalFormatting sqref="AH73">
    <cfRule type="duplicateValues" dxfId="54" priority="38"/>
  </conditionalFormatting>
  <dataValidations count="10">
    <dataValidation type="list" allowBlank="1" showInputMessage="1" showErrorMessage="1" sqref="AT38:AT41 AT148 AT50:AT52 AT107 AT110 AT122:AT124 AT3:AT33 AT43:AT45" xr:uid="{360AEEFB-9587-45A2-9A9F-828AE59A367D}">
      <formula1>Unidad_medida</formula1>
    </dataValidation>
    <dataValidation type="list" allowBlank="1" showInputMessage="1" showErrorMessage="1" sqref="AA107 AA122:AA124 AA3:AA41 AA148:AA159" xr:uid="{01191B10-E7C9-451B-8D28-4F92A4DCE5C6}">
      <formula1>Tipo_condición</formula1>
    </dataValidation>
    <dataValidation type="list" allowBlank="1" showInputMessage="1" showErrorMessage="1" sqref="AO50:AO52" xr:uid="{4AD5DED8-581C-49E2-9AEB-1215CEBBC4DB}">
      <formula1>INDIRECT($AB50)</formula1>
    </dataValidation>
    <dataValidation type="list" allowBlank="1" showInputMessage="1" showErrorMessage="1" sqref="AO3:AO49 AO53:AO1048576" xr:uid="{9E51D054-6691-45C8-9A8D-6D03E3D75B3E}">
      <formula1>INDIRECT($AN3)</formula1>
    </dataValidation>
    <dataValidation type="list" allowBlank="1" showInputMessage="1" showErrorMessage="1" sqref="Z3:Z1048576" xr:uid="{3EE471CC-4A88-466A-9E8C-5DD0757AE2A9}">
      <formula1>aplicacion_condicion</formula1>
    </dataValidation>
    <dataValidation type="list" allowBlank="1" showInputMessage="1" showErrorMessage="1" sqref="AE3:AE1048576" xr:uid="{4FBBF02B-963B-4BC1-8F11-431194C33ADD}">
      <formula1>etapa</formula1>
    </dataValidation>
    <dataValidation type="list" allowBlank="1" showInputMessage="1" showErrorMessage="1" sqref="V3:V1048576" xr:uid="{EC9B261B-C8B2-47ED-8ED1-9304E8D494C4}">
      <formula1>Tipo_de_Descuento</formula1>
    </dataValidation>
    <dataValidation type="list" allowBlank="1" showInputMessage="1" showErrorMessage="1" sqref="O3:O1048576 L3:L1048576" xr:uid="{98E80D04-AF3F-47D5-89DE-3AE19663DA49}">
      <formula1>Autonomia</formula1>
    </dataValidation>
    <dataValidation type="list" allowBlank="1" showInputMessage="1" showErrorMessage="1" sqref="AN3:AN1048576" xr:uid="{8005A9EC-C0A3-47BF-926F-A08260F92BE6}">
      <formula1>Motivo</formula1>
    </dataValidation>
    <dataValidation type="list" allowBlank="1" showInputMessage="1" showErrorMessage="1" sqref="AG3:AG1048576" xr:uid="{EF75B12A-02A3-4EC3-A3B7-17B9DB0FB7AB}">
      <formula1>Familia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104B-0C3D-4279-B4EC-2B93D24D60DA}">
  <dimension ref="A1:E45"/>
  <sheetViews>
    <sheetView workbookViewId="0">
      <selection activeCell="H21" sqref="H21"/>
    </sheetView>
  </sheetViews>
  <sheetFormatPr baseColWidth="10" defaultRowHeight="15" x14ac:dyDescent="0.25"/>
  <cols>
    <col min="5" max="5" width="6.42578125" bestFit="1" customWidth="1"/>
  </cols>
  <sheetData>
    <row r="1" spans="1:5" x14ac:dyDescent="0.25">
      <c r="A1" s="61" t="s">
        <v>338</v>
      </c>
      <c r="B1" s="60" t="s">
        <v>337</v>
      </c>
      <c r="C1" s="60" t="s">
        <v>339</v>
      </c>
      <c r="D1" s="61" t="s">
        <v>340</v>
      </c>
      <c r="E1" s="56" t="s">
        <v>273</v>
      </c>
    </row>
    <row r="2" spans="1:5" x14ac:dyDescent="0.25">
      <c r="A2" t="s">
        <v>266</v>
      </c>
      <c r="B2">
        <v>1000027348</v>
      </c>
      <c r="C2">
        <v>30005871</v>
      </c>
      <c r="D2" t="s">
        <v>306</v>
      </c>
      <c r="E2" t="s">
        <v>298</v>
      </c>
    </row>
    <row r="3" spans="1:5" x14ac:dyDescent="0.25">
      <c r="A3" t="s">
        <v>266</v>
      </c>
      <c r="B3">
        <v>1000027348</v>
      </c>
      <c r="C3">
        <v>30005774</v>
      </c>
      <c r="D3" t="s">
        <v>309</v>
      </c>
      <c r="E3" t="s">
        <v>298</v>
      </c>
    </row>
    <row r="4" spans="1:5" x14ac:dyDescent="0.25">
      <c r="A4" t="s">
        <v>266</v>
      </c>
      <c r="B4">
        <v>1000027348</v>
      </c>
      <c r="C4">
        <v>30005870</v>
      </c>
      <c r="D4" t="s">
        <v>310</v>
      </c>
      <c r="E4" t="s">
        <v>298</v>
      </c>
    </row>
    <row r="5" spans="1:5" x14ac:dyDescent="0.25">
      <c r="A5" t="s">
        <v>266</v>
      </c>
      <c r="B5">
        <v>1000027348</v>
      </c>
      <c r="C5">
        <v>30005146</v>
      </c>
      <c r="D5" t="s">
        <v>316</v>
      </c>
      <c r="E5" t="s">
        <v>298</v>
      </c>
    </row>
    <row r="6" spans="1:5" x14ac:dyDescent="0.25">
      <c r="A6" t="s">
        <v>266</v>
      </c>
      <c r="B6">
        <v>1000027348</v>
      </c>
      <c r="C6">
        <v>30007592</v>
      </c>
      <c r="D6" t="s">
        <v>317</v>
      </c>
      <c r="E6" t="s">
        <v>298</v>
      </c>
    </row>
    <row r="7" spans="1:5" x14ac:dyDescent="0.25">
      <c r="A7" t="s">
        <v>266</v>
      </c>
      <c r="B7">
        <v>1000027348</v>
      </c>
      <c r="C7">
        <v>30005404</v>
      </c>
      <c r="D7" t="s">
        <v>318</v>
      </c>
      <c r="E7" t="s">
        <v>298</v>
      </c>
    </row>
    <row r="8" spans="1:5" x14ac:dyDescent="0.25">
      <c r="A8" t="s">
        <v>266</v>
      </c>
      <c r="B8">
        <v>1000027348</v>
      </c>
      <c r="C8">
        <v>30005523</v>
      </c>
      <c r="D8" t="s">
        <v>325</v>
      </c>
      <c r="E8" t="s">
        <v>298</v>
      </c>
    </row>
    <row r="9" spans="1:5" x14ac:dyDescent="0.25">
      <c r="A9" t="s">
        <v>266</v>
      </c>
      <c r="B9">
        <v>1000027348</v>
      </c>
      <c r="C9" s="58">
        <v>30007730</v>
      </c>
      <c r="D9" s="59" t="s">
        <v>328</v>
      </c>
      <c r="E9" t="s">
        <v>298</v>
      </c>
    </row>
    <row r="10" spans="1:5" x14ac:dyDescent="0.25">
      <c r="A10" t="s">
        <v>266</v>
      </c>
      <c r="B10">
        <v>1000027348</v>
      </c>
      <c r="C10" s="58">
        <v>30007732</v>
      </c>
      <c r="D10" s="59" t="s">
        <v>329</v>
      </c>
      <c r="E10" t="s">
        <v>298</v>
      </c>
    </row>
    <row r="11" spans="1:5" x14ac:dyDescent="0.25">
      <c r="A11" t="s">
        <v>266</v>
      </c>
      <c r="B11">
        <v>1000027348</v>
      </c>
      <c r="C11">
        <v>30007729</v>
      </c>
      <c r="D11" t="s">
        <v>330</v>
      </c>
      <c r="E11" t="s">
        <v>298</v>
      </c>
    </row>
    <row r="12" spans="1:5" x14ac:dyDescent="0.25">
      <c r="A12" t="s">
        <v>266</v>
      </c>
      <c r="B12">
        <v>1000027348</v>
      </c>
      <c r="C12">
        <v>30007733</v>
      </c>
      <c r="D12" t="s">
        <v>331</v>
      </c>
      <c r="E12" t="s">
        <v>298</v>
      </c>
    </row>
    <row r="13" spans="1:5" x14ac:dyDescent="0.25">
      <c r="A13" t="s">
        <v>266</v>
      </c>
      <c r="B13">
        <v>1000027348</v>
      </c>
      <c r="C13">
        <v>30007731</v>
      </c>
      <c r="D13" t="s">
        <v>332</v>
      </c>
      <c r="E13" t="s">
        <v>298</v>
      </c>
    </row>
    <row r="14" spans="1:5" x14ac:dyDescent="0.25">
      <c r="A14" t="s">
        <v>261</v>
      </c>
      <c r="B14">
        <v>1000025546</v>
      </c>
      <c r="C14">
        <v>30005156</v>
      </c>
      <c r="D14" t="s">
        <v>301</v>
      </c>
      <c r="E14" t="s">
        <v>298</v>
      </c>
    </row>
    <row r="15" spans="1:5" x14ac:dyDescent="0.25">
      <c r="A15" t="s">
        <v>261</v>
      </c>
      <c r="B15">
        <v>1000025546</v>
      </c>
      <c r="C15">
        <v>30005609</v>
      </c>
      <c r="D15" t="s">
        <v>303</v>
      </c>
      <c r="E15" t="s">
        <v>298</v>
      </c>
    </row>
    <row r="16" spans="1:5" x14ac:dyDescent="0.25">
      <c r="A16" t="s">
        <v>261</v>
      </c>
      <c r="B16">
        <v>1000025546</v>
      </c>
      <c r="C16">
        <v>30005069</v>
      </c>
      <c r="D16" t="s">
        <v>311</v>
      </c>
      <c r="E16" t="s">
        <v>298</v>
      </c>
    </row>
    <row r="17" spans="1:5" x14ac:dyDescent="0.25">
      <c r="A17" t="s">
        <v>261</v>
      </c>
      <c r="B17">
        <v>1000025546</v>
      </c>
      <c r="C17">
        <v>30005680</v>
      </c>
      <c r="D17" t="s">
        <v>313</v>
      </c>
      <c r="E17" t="s">
        <v>298</v>
      </c>
    </row>
    <row r="18" spans="1:5" x14ac:dyDescent="0.25">
      <c r="A18" t="s">
        <v>261</v>
      </c>
      <c r="B18">
        <v>1000025546</v>
      </c>
      <c r="C18">
        <v>30005145</v>
      </c>
      <c r="D18" t="s">
        <v>260</v>
      </c>
      <c r="E18" t="s">
        <v>298</v>
      </c>
    </row>
    <row r="19" spans="1:5" x14ac:dyDescent="0.25">
      <c r="A19" t="s">
        <v>261</v>
      </c>
      <c r="B19">
        <v>1000025546</v>
      </c>
      <c r="C19">
        <v>30005906</v>
      </c>
      <c r="D19" t="s">
        <v>314</v>
      </c>
      <c r="E19" t="s">
        <v>298</v>
      </c>
    </row>
    <row r="20" spans="1:5" x14ac:dyDescent="0.25">
      <c r="A20" t="s">
        <v>261</v>
      </c>
      <c r="B20">
        <v>1000025546</v>
      </c>
      <c r="C20">
        <v>30005741</v>
      </c>
      <c r="D20" t="s">
        <v>315</v>
      </c>
      <c r="E20" t="s">
        <v>298</v>
      </c>
    </row>
    <row r="21" spans="1:5" x14ac:dyDescent="0.25">
      <c r="A21" t="s">
        <v>261</v>
      </c>
      <c r="B21">
        <v>1000025546</v>
      </c>
      <c r="C21">
        <v>30005587</v>
      </c>
      <c r="D21" t="s">
        <v>262</v>
      </c>
      <c r="E21" t="s">
        <v>298</v>
      </c>
    </row>
    <row r="22" spans="1:5" x14ac:dyDescent="0.25">
      <c r="A22" t="s">
        <v>261</v>
      </c>
      <c r="B22">
        <v>1000025546</v>
      </c>
      <c r="C22">
        <v>30005628</v>
      </c>
      <c r="D22" t="s">
        <v>263</v>
      </c>
      <c r="E22" t="s">
        <v>298</v>
      </c>
    </row>
    <row r="23" spans="1:5" x14ac:dyDescent="0.25">
      <c r="A23" t="s">
        <v>261</v>
      </c>
      <c r="B23">
        <v>1000025546</v>
      </c>
      <c r="C23">
        <v>30006125</v>
      </c>
      <c r="D23" t="s">
        <v>324</v>
      </c>
      <c r="E23" t="s">
        <v>298</v>
      </c>
    </row>
    <row r="24" spans="1:5" x14ac:dyDescent="0.25">
      <c r="A24" t="s">
        <v>261</v>
      </c>
      <c r="B24">
        <v>1000025546</v>
      </c>
      <c r="C24">
        <v>30005447</v>
      </c>
      <c r="D24" t="s">
        <v>326</v>
      </c>
      <c r="E24" t="s">
        <v>298</v>
      </c>
    </row>
    <row r="25" spans="1:5" x14ac:dyDescent="0.25">
      <c r="A25" t="s">
        <v>341</v>
      </c>
      <c r="B25">
        <v>1000027512</v>
      </c>
      <c r="C25">
        <v>30007710</v>
      </c>
      <c r="D25" t="s">
        <v>302</v>
      </c>
      <c r="E25" t="s">
        <v>298</v>
      </c>
    </row>
    <row r="26" spans="1:5" x14ac:dyDescent="0.25">
      <c r="A26" t="s">
        <v>341</v>
      </c>
      <c r="B26">
        <v>1000027512</v>
      </c>
      <c r="C26">
        <v>30005299</v>
      </c>
      <c r="D26" t="s">
        <v>320</v>
      </c>
      <c r="E26" t="s">
        <v>298</v>
      </c>
    </row>
    <row r="27" spans="1:5" x14ac:dyDescent="0.25">
      <c r="A27" t="s">
        <v>342</v>
      </c>
      <c r="B27">
        <v>1000025675</v>
      </c>
      <c r="C27">
        <v>30005595</v>
      </c>
      <c r="D27" t="s">
        <v>327</v>
      </c>
      <c r="E27" t="s">
        <v>298</v>
      </c>
    </row>
    <row r="28" spans="1:5" x14ac:dyDescent="0.25">
      <c r="A28" t="s">
        <v>243</v>
      </c>
      <c r="B28">
        <v>1000025673</v>
      </c>
      <c r="C28">
        <v>30005135</v>
      </c>
      <c r="D28" t="s">
        <v>297</v>
      </c>
      <c r="E28" t="s">
        <v>298</v>
      </c>
    </row>
    <row r="29" spans="1:5" x14ac:dyDescent="0.25">
      <c r="A29" t="s">
        <v>243</v>
      </c>
      <c r="B29">
        <v>1000025673</v>
      </c>
      <c r="C29">
        <v>30005660</v>
      </c>
      <c r="D29" t="s">
        <v>299</v>
      </c>
      <c r="E29" t="s">
        <v>298</v>
      </c>
    </row>
    <row r="30" spans="1:5" x14ac:dyDescent="0.25">
      <c r="A30" t="s">
        <v>243</v>
      </c>
      <c r="B30">
        <v>1000025673</v>
      </c>
      <c r="C30">
        <v>30005062</v>
      </c>
      <c r="D30" t="s">
        <v>300</v>
      </c>
      <c r="E30" t="s">
        <v>298</v>
      </c>
    </row>
    <row r="31" spans="1:5" x14ac:dyDescent="0.25">
      <c r="A31" t="s">
        <v>243</v>
      </c>
      <c r="B31">
        <v>1000025673</v>
      </c>
      <c r="C31">
        <v>30005862</v>
      </c>
      <c r="D31" t="s">
        <v>304</v>
      </c>
      <c r="E31" t="s">
        <v>298</v>
      </c>
    </row>
    <row r="32" spans="1:5" x14ac:dyDescent="0.25">
      <c r="A32" t="s">
        <v>243</v>
      </c>
      <c r="B32">
        <v>1000025673</v>
      </c>
      <c r="C32" s="57">
        <v>30005783</v>
      </c>
      <c r="D32" s="57" t="s">
        <v>305</v>
      </c>
      <c r="E32" t="s">
        <v>298</v>
      </c>
    </row>
    <row r="33" spans="1:5" x14ac:dyDescent="0.25">
      <c r="A33" t="s">
        <v>243</v>
      </c>
      <c r="B33">
        <v>1000025673</v>
      </c>
      <c r="C33">
        <v>30005605</v>
      </c>
      <c r="D33" t="s">
        <v>307</v>
      </c>
      <c r="E33" t="s">
        <v>298</v>
      </c>
    </row>
    <row r="34" spans="1:5" x14ac:dyDescent="0.25">
      <c r="A34" t="s">
        <v>243</v>
      </c>
      <c r="B34">
        <v>1000025673</v>
      </c>
      <c r="C34" s="57">
        <v>30006660</v>
      </c>
      <c r="D34" s="57" t="s">
        <v>308</v>
      </c>
      <c r="E34" t="s">
        <v>298</v>
      </c>
    </row>
    <row r="35" spans="1:5" x14ac:dyDescent="0.25">
      <c r="A35" t="s">
        <v>243</v>
      </c>
      <c r="B35">
        <v>1000025673</v>
      </c>
      <c r="C35">
        <v>30005136</v>
      </c>
      <c r="D35" t="s">
        <v>312</v>
      </c>
      <c r="E35" t="s">
        <v>298</v>
      </c>
    </row>
    <row r="36" spans="1:5" x14ac:dyDescent="0.25">
      <c r="A36" t="s">
        <v>243</v>
      </c>
      <c r="B36">
        <v>1000025673</v>
      </c>
      <c r="C36">
        <v>30005556</v>
      </c>
      <c r="D36" t="s">
        <v>319</v>
      </c>
      <c r="E36" t="s">
        <v>298</v>
      </c>
    </row>
    <row r="37" spans="1:5" x14ac:dyDescent="0.25">
      <c r="A37" t="s">
        <v>243</v>
      </c>
      <c r="B37">
        <v>1000025673</v>
      </c>
      <c r="C37">
        <v>30006015</v>
      </c>
      <c r="D37" t="s">
        <v>321</v>
      </c>
      <c r="E37" t="s">
        <v>298</v>
      </c>
    </row>
    <row r="38" spans="1:5" x14ac:dyDescent="0.25">
      <c r="A38" t="s">
        <v>243</v>
      </c>
      <c r="B38">
        <v>1000025673</v>
      </c>
      <c r="C38">
        <v>30005021</v>
      </c>
      <c r="D38" t="s">
        <v>322</v>
      </c>
      <c r="E38" t="s">
        <v>298</v>
      </c>
    </row>
    <row r="39" spans="1:5" x14ac:dyDescent="0.25">
      <c r="A39" t="s">
        <v>243</v>
      </c>
      <c r="B39">
        <v>1000025673</v>
      </c>
      <c r="C39">
        <v>30005574</v>
      </c>
      <c r="D39" t="s">
        <v>323</v>
      </c>
      <c r="E39" t="s">
        <v>298</v>
      </c>
    </row>
    <row r="40" spans="1:5" x14ac:dyDescent="0.25">
      <c r="A40" t="s">
        <v>243</v>
      </c>
      <c r="B40">
        <v>1000025673</v>
      </c>
      <c r="C40">
        <v>30005064</v>
      </c>
      <c r="D40" t="s">
        <v>245</v>
      </c>
      <c r="E40" t="s">
        <v>298</v>
      </c>
    </row>
    <row r="41" spans="1:5" x14ac:dyDescent="0.25">
      <c r="A41" t="s">
        <v>247</v>
      </c>
      <c r="B41">
        <v>1000025674</v>
      </c>
      <c r="C41">
        <v>30005813</v>
      </c>
      <c r="D41" t="s">
        <v>246</v>
      </c>
      <c r="E41" t="s">
        <v>298</v>
      </c>
    </row>
    <row r="42" spans="1:5" x14ac:dyDescent="0.25">
      <c r="A42" t="s">
        <v>247</v>
      </c>
      <c r="B42">
        <v>1000025674</v>
      </c>
      <c r="C42">
        <v>30006923</v>
      </c>
      <c r="D42" t="s">
        <v>333</v>
      </c>
      <c r="E42" t="s">
        <v>298</v>
      </c>
    </row>
    <row r="43" spans="1:5" x14ac:dyDescent="0.25">
      <c r="A43" t="s">
        <v>247</v>
      </c>
      <c r="B43">
        <v>1000025674</v>
      </c>
      <c r="C43">
        <v>30006924</v>
      </c>
      <c r="D43" t="s">
        <v>334</v>
      </c>
      <c r="E43" t="s">
        <v>298</v>
      </c>
    </row>
    <row r="44" spans="1:5" x14ac:dyDescent="0.25">
      <c r="A44" t="s">
        <v>247</v>
      </c>
      <c r="B44">
        <v>1000025674</v>
      </c>
      <c r="C44">
        <v>30006925</v>
      </c>
      <c r="D44" t="s">
        <v>335</v>
      </c>
      <c r="E44" t="s">
        <v>298</v>
      </c>
    </row>
    <row r="45" spans="1:5" x14ac:dyDescent="0.25">
      <c r="A45" t="s">
        <v>247</v>
      </c>
      <c r="B45">
        <v>1000025674</v>
      </c>
      <c r="C45">
        <v>30006926</v>
      </c>
      <c r="D45" t="s">
        <v>336</v>
      </c>
      <c r="E45" t="s">
        <v>298</v>
      </c>
    </row>
  </sheetData>
  <autoFilter ref="A1:E45" xr:uid="{114F104B-0C3D-4279-B4EC-2B93D24D60DA}">
    <sortState xmlns:xlrd2="http://schemas.microsoft.com/office/spreadsheetml/2017/richdata2" ref="A2:E45">
      <sortCondition ref="A1:A45"/>
    </sortState>
  </autoFilter>
  <conditionalFormatting sqref="C1">
    <cfRule type="duplicateValues" dxfId="53" priority="1"/>
    <cfRule type="duplicateValues" dxfId="52" priority="2"/>
  </conditionalFormatting>
  <conditionalFormatting sqref="C2:C45">
    <cfRule type="duplicateValues" dxfId="51" priority="49"/>
  </conditionalFormatting>
  <pageMargins left="0.7" right="0.7" top="0.75" bottom="0.75" header="0.3" footer="0.3"/>
  <customProperties>
    <customPr name="_pios_id" r:id="rId1"/>
  </customProperties>
</worksheet>
</file>

<file path=docMetadata/LabelInfo.xml><?xml version="1.0" encoding="utf-8"?>
<clbl:labelList xmlns:clbl="http://schemas.microsoft.com/office/2020/mipLabelMetadata">
  <clbl:label id="{d64a6fc3-496d-44ea-86a8-5b93f17e3566}" enabled="1" method="Standard" siteId="{3b16616d-f174-497a-a1ae-900d8510699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27</vt:i4>
      </vt:variant>
    </vt:vector>
  </HeadingPairs>
  <TitlesOfParts>
    <vt:vector size="30" baseType="lpstr">
      <vt:lpstr>Listas</vt:lpstr>
      <vt:lpstr>ELAX</vt:lpstr>
      <vt:lpstr>SOCIOS COPA</vt:lpstr>
      <vt:lpstr>ELAX!aplicacion_condicion</vt:lpstr>
      <vt:lpstr>aplicacion_condicion</vt:lpstr>
      <vt:lpstr>ELAX!Autonomia</vt:lpstr>
      <vt:lpstr>Autonomia</vt:lpstr>
      <vt:lpstr>CM</vt:lpstr>
      <vt:lpstr>ELAX!etapa</vt:lpstr>
      <vt:lpstr>etapa</vt:lpstr>
      <vt:lpstr>Familia</vt:lpstr>
      <vt:lpstr>Gerencia_Negocio</vt:lpstr>
      <vt:lpstr>GS</vt:lpstr>
      <vt:lpstr>GS_GM</vt:lpstr>
      <vt:lpstr>Incentivo_Volumen</vt:lpstr>
      <vt:lpstr>KAM</vt:lpstr>
      <vt:lpstr>Logístico</vt:lpstr>
      <vt:lpstr>ELAX!Motivo</vt:lpstr>
      <vt:lpstr>Motivo</vt:lpstr>
      <vt:lpstr>ELAX!MotivoHomologado</vt:lpstr>
      <vt:lpstr>MotivoHomologado</vt:lpstr>
      <vt:lpstr>Otros</vt:lpstr>
      <vt:lpstr>Steerco</vt:lpstr>
      <vt:lpstr>Tier_Up</vt:lpstr>
      <vt:lpstr>ELAX!Tipo_condición</vt:lpstr>
      <vt:lpstr>Tipo_condición</vt:lpstr>
      <vt:lpstr>ELAX!Tipo_de_Descuento</vt:lpstr>
      <vt:lpstr>Tipo_de_Descuento</vt:lpstr>
      <vt:lpstr>ELAX!Unidad_medida</vt:lpstr>
      <vt:lpstr>Unidad_medida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Elizabeth Flores De Valgaz Rodriguez</dc:creator>
  <cp:lastModifiedBy>Juan Pablo Cadena Aguilar</cp:lastModifiedBy>
  <dcterms:created xsi:type="dcterms:W3CDTF">2024-06-26T18:49:52Z</dcterms:created>
  <dcterms:modified xsi:type="dcterms:W3CDTF">2024-10-08T21:00:58Z</dcterms:modified>
</cp:coreProperties>
</file>