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0E2A41D-6808-4B3B-8886-FE9AD977AAC5}" xr6:coauthVersionLast="47" xr6:coauthVersionMax="47" xr10:uidLastSave="{00000000-0000-0000-0000-000000000000}"/>
  <bookViews>
    <workbookView minimized="1" xWindow="-960" yWindow="2685" windowWidth="15375" windowHeight="7875" xr2:uid="{00000000-000D-0000-FFFF-FFFF00000000}"/>
  </bookViews>
  <sheets>
    <sheet name="Sheet4" sheetId="4" r:id="rId1"/>
    <sheet name="Sheet1" sheetId="1" r:id="rId2"/>
  </sheets>
  <calcPr calcId="191029"/>
  <pivotCaches>
    <pivotCache cacheId="20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G6" i="4"/>
  <c r="G5" i="4"/>
  <c r="G4" i="4"/>
</calcChain>
</file>

<file path=xl/sharedStrings.xml><?xml version="1.0" encoding="utf-8"?>
<sst xmlns="http://schemas.openxmlformats.org/spreadsheetml/2006/main" count="229" uniqueCount="107">
  <si>
    <t>Name</t>
  </si>
  <si>
    <t>Email</t>
  </si>
  <si>
    <t>Lead Source</t>
  </si>
  <si>
    <t>Industry</t>
  </si>
  <si>
    <t>Engagement Score</t>
  </si>
  <si>
    <t>ICP Match (Y/N)</t>
  </si>
  <si>
    <t>Stage in Funnel</t>
  </si>
  <si>
    <t>Last Contacted</t>
  </si>
  <si>
    <t>Notes</t>
  </si>
  <si>
    <t>Cost per Lead (₹)</t>
  </si>
  <si>
    <t>Revenue (if Customer)</t>
  </si>
  <si>
    <t>Ankit</t>
  </si>
  <si>
    <t>Sneha</t>
  </si>
  <si>
    <t>Raj</t>
  </si>
  <si>
    <t>Pooja</t>
  </si>
  <si>
    <t>Amit</t>
  </si>
  <si>
    <t>Sara</t>
  </si>
  <si>
    <t>Karan</t>
  </si>
  <si>
    <t>Neha</t>
  </si>
  <si>
    <t>Arjun</t>
  </si>
  <si>
    <t>Divya</t>
  </si>
  <si>
    <t>Ravi</t>
  </si>
  <si>
    <t>Meena</t>
  </si>
  <si>
    <t>Isha</t>
  </si>
  <si>
    <t>Rohan</t>
  </si>
  <si>
    <t>Ayesha</t>
  </si>
  <si>
    <t>Manav</t>
  </si>
  <si>
    <t>Nidhi</t>
  </si>
  <si>
    <t>Vikram</t>
  </si>
  <si>
    <t>Tanvi</t>
  </si>
  <si>
    <t>Harsh</t>
  </si>
  <si>
    <t>Kabir</t>
  </si>
  <si>
    <t>Simran</t>
  </si>
  <si>
    <t>Aditya</t>
  </si>
  <si>
    <t>Rekha</t>
  </si>
  <si>
    <t>Sahil</t>
  </si>
  <si>
    <t>user1@email.com</t>
  </si>
  <si>
    <t>user2@email.com</t>
  </si>
  <si>
    <t>user3@email.com</t>
  </si>
  <si>
    <t>user4@email.com</t>
  </si>
  <si>
    <t>user5@email.com</t>
  </si>
  <si>
    <t>user6@email.com</t>
  </si>
  <si>
    <t>user7@email.com</t>
  </si>
  <si>
    <t>user8@email.com</t>
  </si>
  <si>
    <t>user9@email.com</t>
  </si>
  <si>
    <t>user10@email.com</t>
  </si>
  <si>
    <t>user11@email.com</t>
  </si>
  <si>
    <t>user12@email.com</t>
  </si>
  <si>
    <t>user13@email.com</t>
  </si>
  <si>
    <t>user14@email.com</t>
  </si>
  <si>
    <t>user15@email.com</t>
  </si>
  <si>
    <t>user16@email.com</t>
  </si>
  <si>
    <t>user17@email.com</t>
  </si>
  <si>
    <t>user18@email.com</t>
  </si>
  <si>
    <t>user19@email.com</t>
  </si>
  <si>
    <t>user20@email.com</t>
  </si>
  <si>
    <t>user21@email.com</t>
  </si>
  <si>
    <t>user22@email.com</t>
  </si>
  <si>
    <t>user23@email.com</t>
  </si>
  <si>
    <t>user24@email.com</t>
  </si>
  <si>
    <t>user25@email.com</t>
  </si>
  <si>
    <t>Facebook</t>
  </si>
  <si>
    <t>LinkedIn</t>
  </si>
  <si>
    <t>SaaS</t>
  </si>
  <si>
    <t>EdTech</t>
  </si>
  <si>
    <t>Healthcare</t>
  </si>
  <si>
    <t>Y</t>
  </si>
  <si>
    <t>N</t>
  </si>
  <si>
    <t>MQL</t>
  </si>
  <si>
    <t>Lead</t>
  </si>
  <si>
    <t>Customer</t>
  </si>
  <si>
    <t>SQL</t>
  </si>
  <si>
    <t>Nurtured Lead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</si>
  <si>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</si>
  <si>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</si>
  <si>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</si>
  <si>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</si>
  <si>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</si>
  <si>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</si>
  <si>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</si>
  <si>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</si>
  <si>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</si>
  <si>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</si>
  <si>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</si>
  <si>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</si>
  <si>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</si>
  <si>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</si>
  <si>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</si>
  <si>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</si>
  <si>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</si>
  <si>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</si>
  <si>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</si>
  <si>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</si>
  <si>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</si>
  <si>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</si>
  <si>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</si>
  <si>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</si>
  <si>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</si>
  <si>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Looking for integration</t>
  </si>
  <si>
    <t>Grand Total</t>
  </si>
  <si>
    <t xml:space="preserve"> count</t>
  </si>
  <si>
    <t>Stage in funnel</t>
  </si>
  <si>
    <t>Sum of Cost per Lead (₹)</t>
  </si>
  <si>
    <t xml:space="preserve"> Customer count</t>
  </si>
  <si>
    <t>Source</t>
  </si>
  <si>
    <t>CAC  (₹)</t>
  </si>
  <si>
    <t>Intent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</si>
</sst>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[Click to Download CRM_DataChampion_Sample.xlsx]Sheet4!PivotTable3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Funnel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6F6F74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6F6F74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Sheet4!$A$2:$A$7</c:f>
              <c:strCache>
                <c:ptCount val="5"/>
                <c:pt idx="0">
                  <c:v>Customer</c:v>
                </c:pt>
                <c:pt idx="1">
                  <c:v>Lead</c:v>
                </c:pt>
                <c:pt idx="2">
                  <c:v>MQL</c:v>
                </c:pt>
                <c:pt idx="3">
                  <c:v>Nurtured Lead</c:v>
                </c:pt>
                <c:pt idx="4">
                  <c:v>SQL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F-4D80-9D1F-1D8CF241E6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37171560"/>
        <c:axId val="437173528"/>
        <c:axId val="0"/>
      </c:bar3DChart>
      <c:catAx>
        <c:axId val="43717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73528"/>
        <c:crosses val="autoZero"/>
        <c:auto val="1"/>
        <c:lblAlgn val="ctr"/>
        <c:lblOffset val="100"/>
        <c:noMultiLvlLbl val="0"/>
      </c:catAx>
      <c:valAx>
        <c:axId val="437173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717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[Click to Download CRM_DataChampion_Sample.xlsx]Sheet4!PivotTable4</c:name>
    <c:fmtId val="36"/>
  </c:pivotSource>
  <c:chart>
    <c:autoTitleDeleted val="0"/>
    <c:pivotFmts>
      <c:pivotFmt>
        <c:idx val="0"/>
        <c:spPr>
          <a:solidFill>
            <a:schemeClr val="accent1">
              <a:shade val="75000"/>
              <a:satMod val="160000"/>
            </a:schemeClr>
          </a:solidFill>
          <a:ln>
            <a:noFill/>
          </a:ln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flat">
            <a:bevelT w="0" h="0" prst="coolSlant"/>
            <a:contourClr>
              <a:scrgbClr r="0" g="0" b="0">
                <a:shade val="25000"/>
                <a:satMod val="140000"/>
              </a:scrgbClr>
            </a:contourClr>
          </a:sp3d>
        </c:spPr>
        <c:marker>
          <c:symbol val="circle"/>
          <c:size val="6"/>
          <c:spPr>
            <a:solidFill>
              <a:schemeClr val="accent1">
                <a:shade val="75000"/>
                <a:satMod val="160000"/>
              </a:schemeClr>
            </a:solidFill>
            <a:ln w="9525">
              <a:solidFill>
                <a:schemeClr val="accent1"/>
              </a:solidFill>
              <a:round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l"/>
            </a:scene3d>
            <a:sp3d contourW="19050" prstMaterial="flat">
              <a:bevelT w="0" h="0" prst="coolSlant"/>
              <a:contourClr>
                <a:scrgbClr r="0" g="0" b="0">
                  <a:shade val="25000"/>
                  <a:satMod val="14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75000"/>
              <a:satMod val="160000"/>
            </a:schemeClr>
          </a:solidFill>
          <a:ln>
            <a:noFill/>
          </a:ln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flat">
            <a:bevelT w="0" h="0" prst="coolSlant"/>
            <a:contourClr>
              <a:scrgbClr r="0" g="0" b="0">
                <a:shade val="25000"/>
                <a:satMod val="140000"/>
              </a:scrgbClr>
            </a:contourClr>
          </a:sp3d>
        </c:spPr>
        <c:marker>
          <c:symbol val="circle"/>
          <c:size val="6"/>
          <c:spPr>
            <a:solidFill>
              <a:schemeClr val="accent2">
                <a:shade val="75000"/>
                <a:satMod val="160000"/>
              </a:schemeClr>
            </a:solidFill>
            <a:ln w="9525">
              <a:solidFill>
                <a:schemeClr val="accent2"/>
              </a:solidFill>
              <a:round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l"/>
            </a:scene3d>
            <a:sp3d contourW="19050" prstMaterial="flat">
              <a:bevelT w="0" h="0" prst="coolSlant"/>
              <a:contourClr>
                <a:scrgbClr r="0" g="0" b="0">
                  <a:shade val="25000"/>
                  <a:satMod val="14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 Customer count</c:v>
                </c:pt>
              </c:strCache>
            </c:strRef>
          </c:tx>
          <c:spPr>
            <a:solidFill>
              <a:schemeClr val="accent1">
                <a:shade val="75000"/>
                <a:satMod val="160000"/>
              </a:schemeClr>
            </a:solidFill>
            <a:ln>
              <a:noFill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l"/>
            </a:scene3d>
            <a:sp3d prstMaterial="flat">
              <a:bevelT w="0" h="0" prst="coolSlant"/>
              <a:contourClr>
                <a:scrgbClr r="0" g="0" b="0">
                  <a:shade val="25000"/>
                  <a:satMod val="140000"/>
                </a:scrgbClr>
              </a:contourClr>
            </a:sp3d>
          </c:spPr>
          <c:invertIfNegative val="0"/>
          <c:cat>
            <c:strRef>
              <c:f>Sheet4!$D$4:$D$6</c:f>
              <c:strCache>
                <c:ptCount val="2"/>
                <c:pt idx="0">
                  <c:v>Email</c:v>
                </c:pt>
                <c:pt idx="1">
                  <c:v>Facebook</c:v>
                </c:pt>
              </c:strCache>
            </c:strRef>
          </c:cat>
          <c:val>
            <c:numRef>
              <c:f>Sheet4!$E$4:$E$6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C-4823-9323-77A4A6ACD558}"/>
            </c:ext>
          </c:extLst>
        </c:ser>
        <c:ser>
          <c:idx val="1"/>
          <c:order val="1"/>
          <c:tx>
            <c:strRef>
              <c:f>Sheet4!$F$3</c:f>
              <c:strCache>
                <c:ptCount val="1"/>
                <c:pt idx="0">
                  <c:v>Sum of Cost per Lead (₹)</c:v>
                </c:pt>
              </c:strCache>
            </c:strRef>
          </c:tx>
          <c:spPr>
            <a:solidFill>
              <a:schemeClr val="accent2">
                <a:shade val="75000"/>
                <a:satMod val="160000"/>
              </a:schemeClr>
            </a:solidFill>
            <a:ln>
              <a:noFill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l"/>
            </a:scene3d>
            <a:sp3d prstMaterial="flat">
              <a:bevelT w="0" h="0" prst="coolSlant"/>
              <a:contourClr>
                <a:scrgbClr r="0" g="0" b="0">
                  <a:shade val="25000"/>
                  <a:satMod val="140000"/>
                </a:scrgbClr>
              </a:contourClr>
            </a:sp3d>
          </c:spPr>
          <c:invertIfNegative val="0"/>
          <c:cat>
            <c:strRef>
              <c:f>Sheet4!$D$4:$D$6</c:f>
              <c:strCache>
                <c:ptCount val="2"/>
                <c:pt idx="0">
                  <c:v>Email</c:v>
                </c:pt>
                <c:pt idx="1">
                  <c:v>Facebook</c:v>
                </c:pt>
              </c:strCache>
            </c:strRef>
          </c:cat>
          <c:val>
            <c:numRef>
              <c:f>Sheet4!$F$4:$F$6</c:f>
              <c:numCache>
                <c:formatCode>General</c:formatCode>
                <c:ptCount val="2"/>
                <c:pt idx="0">
                  <c:v>550</c:v>
                </c:pt>
                <c:pt idx="1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C-4823-9323-77A4A6ACD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588808"/>
        <c:axId val="440587824"/>
        <c:axId val="0"/>
      </c:bar3DChart>
      <c:catAx>
        <c:axId val="44058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87824"/>
        <c:crosses val="autoZero"/>
        <c:auto val="1"/>
        <c:lblAlgn val="ctr"/>
        <c:lblOffset val="100"/>
        <c:noMultiLvlLbl val="0"/>
      </c:catAx>
      <c:valAx>
        <c:axId val="440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8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7</xdr:col>
      <xdr:colOff>238124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94A06-B639-4D80-AD05-A15148D0F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9</xdr:row>
      <xdr:rowOff>19049</xdr:rowOff>
    </xdr:from>
    <xdr:to>
      <xdr:col>15</xdr:col>
      <xdr:colOff>390525</xdr:colOff>
      <xdr:row>26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20E4D-F63F-4BF8-A8DF-84C4784F1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371474</xdr:colOff>
      <xdr:row>0</xdr:row>
      <xdr:rowOff>142875</xdr:rowOff>
    </xdr:from>
    <xdr:ext cx="2847976" cy="1447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950807D-1BB0-4471-8D40-4FBEA1989CBF}"/>
            </a:ext>
          </a:extLst>
        </xdr:cNvPr>
        <xdr:cNvSpPr txBox="1"/>
      </xdr:nvSpPr>
      <xdr:spPr>
        <a:xfrm>
          <a:off x="8677274" y="142875"/>
          <a:ext cx="2847976" cy="1447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3200" b="1">
              <a:latin typeface="Arial Black" panose="020B0A04020102020204" pitchFamily="34" charset="0"/>
            </a:rPr>
            <a:t>CRM DATA CHAMPION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Y" refreshedDate="45839.625671296293" createdVersion="7" refreshedVersion="7" minRefreshableVersion="3" recordCount="25" xr:uid="{B271EB53-0D28-4E6E-A15B-4B1D393F6779}">
  <cacheSource type="worksheet">
    <worksheetSource ref="A1:L26" sheet="Sheet1"/>
  </cacheSource>
  <cacheFields count="11">
    <cacheField name="Name" numFmtId="0">
      <sharedItems count="25">
        <s v="Ankit"/>
        <s v="Sneha"/>
        <s v="Raj"/>
        <s v="Pooja"/>
        <s v="Amit"/>
        <s v="Sara"/>
        <s v="Karan"/>
        <s v="Neha"/>
        <s v="Arjun"/>
        <s v="Divya"/>
        <s v="Ravi"/>
        <s v="Meena"/>
        <s v="Isha"/>
        <s v="Rohan"/>
        <s v="Ayesha"/>
        <s v="Manav"/>
        <s v="Nidhi"/>
        <s v="Vikram"/>
        <s v="Tanvi"/>
        <s v="Harsh"/>
        <s v="Kabir"/>
        <s v="Simran"/>
        <s v="Aditya"/>
        <s v="Rekha"/>
        <s v="Sahil"/>
      </sharedItems>
    </cacheField>
    <cacheField name="Email" numFmtId="0">
      <sharedItems/>
    </cacheField>
    <cacheField name="Lead Source" numFmtId="0">
      <sharedItems count="3">
        <s v="Facebook"/>
        <s v="LinkedIn"/>
        <s v="Email"/>
      </sharedItems>
    </cacheField>
    <cacheField name="Industry" numFmtId="0">
      <sharedItems/>
    </cacheField>
    <cacheField name="Engagement Score" numFmtId="0">
      <sharedItems containsSemiMixedTypes="0" containsString="0" containsNumber="1" containsInteger="1" minValue="2" maxValue="9"/>
    </cacheField>
    <cacheField name="ICP Match (Y/N)" numFmtId="0">
      <sharedItems/>
    </cacheField>
    <cacheField name="Stage in Funnel" numFmtId="0">
      <sharedItems count="5">
        <s v="MQL"/>
        <s v="Lead"/>
        <s v="Customer"/>
        <s v="SQL"/>
        <s v="Nurtured Lead"/>
      </sharedItems>
    </cacheField>
    <cacheField name="Last Contacted" numFmtId="0">
      <sharedItems/>
    </cacheField>
    <cacheField name="Notes" numFmtId="0">
      <sharedItems/>
    </cacheField>
    <cacheField name="Cost per Lead (₹)" numFmtId="0">
      <sharedItems containsSemiMixedTypes="0" containsString="0" containsNumber="1" containsInteger="1" minValue="200" maxValue="700"/>
    </cacheField>
    <cacheField name="Revenue (if Customer)" numFmtId="0">
      <sharedItems containsString="0" containsBlank="1" containsNumber="1" containsInteger="1" minValue="600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user1@email.com"/>
    <x v="0"/>
    <s v="SaaS"/>
    <n v="7"/>
    <s v="Y"/>
    <x v="0"/>
    <s v="2025-05-01"/>
    <s v="Looking for integration"/>
    <n v="300"/>
    <m/>
  </r>
  <r>
    <x v="1"/>
    <s v="user2@email.com"/>
    <x v="1"/>
    <s v="EdTech"/>
    <n v="6"/>
    <s v="Y"/>
    <x v="1"/>
    <s v="2025-05-02"/>
    <s v="Looking for integration"/>
    <n v="500"/>
    <m/>
  </r>
  <r>
    <x v="2"/>
    <s v="user3@email.com"/>
    <x v="2"/>
    <s v="Healthcare"/>
    <n v="8"/>
    <s v="N"/>
    <x v="2"/>
    <s v="2025-05-03"/>
    <s v="Looking for integration"/>
    <n v="200"/>
    <n v="7000"/>
  </r>
  <r>
    <x v="3"/>
    <s v="user4@email.com"/>
    <x v="0"/>
    <s v="SaaS"/>
    <n v="5"/>
    <s v="Y"/>
    <x v="1"/>
    <s v="2025-05-04"/>
    <s v="Looking for integration"/>
    <n v="450"/>
    <m/>
  </r>
  <r>
    <x v="4"/>
    <s v="user5@email.com"/>
    <x v="2"/>
    <s v="EdTech"/>
    <n v="3"/>
    <s v="N"/>
    <x v="0"/>
    <s v="2025-05-05"/>
    <s v="Looking for integration"/>
    <n v="250"/>
    <m/>
  </r>
  <r>
    <x v="5"/>
    <s v="user6@email.com"/>
    <x v="1"/>
    <s v="Healthcare"/>
    <n v="9"/>
    <s v="Y"/>
    <x v="3"/>
    <s v="2025-05-06"/>
    <s v="Looking for integration"/>
    <n v="600"/>
    <m/>
  </r>
  <r>
    <x v="6"/>
    <s v="user7@email.com"/>
    <x v="2"/>
    <s v="SaaS"/>
    <n v="2"/>
    <s v="Y"/>
    <x v="1"/>
    <s v="2025-05-07"/>
    <s v="Looking for integration"/>
    <n v="400"/>
    <m/>
  </r>
  <r>
    <x v="7"/>
    <s v="user8@email.com"/>
    <x v="0"/>
    <s v="EdTech"/>
    <n v="6"/>
    <s v="N"/>
    <x v="0"/>
    <s v="2025-05-08"/>
    <s v="Looking for integration"/>
    <n v="500"/>
    <m/>
  </r>
  <r>
    <x v="8"/>
    <s v="user9@email.com"/>
    <x v="1"/>
    <s v="SaaS"/>
    <n v="5"/>
    <s v="Y"/>
    <x v="3"/>
    <s v="2025-05-09"/>
    <s v="Looking for integration"/>
    <n v="300"/>
    <m/>
  </r>
  <r>
    <x v="9"/>
    <s v="user10@email.com"/>
    <x v="0"/>
    <s v="Healthcare"/>
    <n v="7"/>
    <s v="Y"/>
    <x v="2"/>
    <s v="2025-05-10"/>
    <s v="Looking for integration"/>
    <n v="700"/>
    <n v="10000"/>
  </r>
  <r>
    <x v="10"/>
    <s v="user11@email.com"/>
    <x v="2"/>
    <s v="SaaS"/>
    <n v="4"/>
    <s v="N"/>
    <x v="1"/>
    <s v="2025-05-11"/>
    <s v="Looking for integration"/>
    <n v="350"/>
    <m/>
  </r>
  <r>
    <x v="11"/>
    <s v="user12@email.com"/>
    <x v="1"/>
    <s v="Healthcare"/>
    <n v="6"/>
    <s v="Y"/>
    <x v="3"/>
    <s v="2025-05-12"/>
    <s v="Looking for integration"/>
    <n v="600"/>
    <m/>
  </r>
  <r>
    <x v="12"/>
    <s v="user13@email.com"/>
    <x v="2"/>
    <s v="EdTech"/>
    <n v="5"/>
    <s v="N"/>
    <x v="0"/>
    <s v="2025-05-13"/>
    <s v="Looking for integration"/>
    <n v="200"/>
    <m/>
  </r>
  <r>
    <x v="13"/>
    <s v="user14@email.com"/>
    <x v="0"/>
    <s v="SaaS"/>
    <n v="8"/>
    <s v="Y"/>
    <x v="2"/>
    <s v="2025-05-14"/>
    <s v="Looking for integration"/>
    <n v="500"/>
    <n v="8000"/>
  </r>
  <r>
    <x v="14"/>
    <s v="user15@email.com"/>
    <x v="2"/>
    <s v="EdTech"/>
    <n v="3"/>
    <s v="Y"/>
    <x v="1"/>
    <s v="2025-05-15"/>
    <s v="Looking for integration"/>
    <n v="300"/>
    <m/>
  </r>
  <r>
    <x v="15"/>
    <s v="user16@email.com"/>
    <x v="1"/>
    <s v="Healthcare"/>
    <n v="4"/>
    <s v="N"/>
    <x v="4"/>
    <s v="2025-05-16"/>
    <s v="Looking for integration"/>
    <n v="450"/>
    <m/>
  </r>
  <r>
    <x v="16"/>
    <s v="user17@email.com"/>
    <x v="0"/>
    <s v="SaaS"/>
    <n v="6"/>
    <s v="Y"/>
    <x v="0"/>
    <s v="2025-05-17"/>
    <s v="Looking for integration"/>
    <n v="350"/>
    <m/>
  </r>
  <r>
    <x v="17"/>
    <s v="user18@email.com"/>
    <x v="2"/>
    <s v="Healthcare"/>
    <n v="7"/>
    <s v="Y"/>
    <x v="1"/>
    <s v="2025-05-18"/>
    <s v="Looking for integration"/>
    <n v="300"/>
    <m/>
  </r>
  <r>
    <x v="18"/>
    <s v="user19@email.com"/>
    <x v="1"/>
    <s v="SaaS"/>
    <n v="8"/>
    <s v="Y"/>
    <x v="3"/>
    <s v="2025-05-19"/>
    <s v="Looking for integration"/>
    <n v="250"/>
    <m/>
  </r>
  <r>
    <x v="19"/>
    <s v="user20@email.com"/>
    <x v="0"/>
    <s v="EdTech"/>
    <n v="5"/>
    <s v="Y"/>
    <x v="2"/>
    <s v="2025-05-20"/>
    <s v="Looking for integration"/>
    <n v="500"/>
    <n v="6000"/>
  </r>
  <r>
    <x v="20"/>
    <s v="user21@email.com"/>
    <x v="2"/>
    <s v="Healthcare"/>
    <n v="9"/>
    <s v="N"/>
    <x v="0"/>
    <s v="2025-05-21"/>
    <s v="Looking for integration"/>
    <n v="200"/>
    <m/>
  </r>
  <r>
    <x v="21"/>
    <s v="user22@email.com"/>
    <x v="1"/>
    <s v="SaaS"/>
    <n v="3"/>
    <s v="Y"/>
    <x v="3"/>
    <s v="2025-05-22"/>
    <s v="Looking for integration"/>
    <n v="400"/>
    <m/>
  </r>
  <r>
    <x v="22"/>
    <s v="user23@email.com"/>
    <x v="0"/>
    <s v="EdTech"/>
    <n v="6"/>
    <s v="N"/>
    <x v="1"/>
    <s v="2025-05-23"/>
    <s v="Looking for integration"/>
    <n v="450"/>
    <m/>
  </r>
  <r>
    <x v="23"/>
    <s v="user24@email.com"/>
    <x v="2"/>
    <s v="SaaS"/>
    <n v="2"/>
    <s v="Y"/>
    <x v="2"/>
    <s v="2025-05-24"/>
    <s v="Looking for integration"/>
    <n v="350"/>
    <n v="9000"/>
  </r>
  <r>
    <x v="24"/>
    <s v="user25@email.com"/>
    <x v="1"/>
    <s v="Healthcare"/>
    <n v="7"/>
    <s v="Y"/>
    <x v="4"/>
    <s v="2025-05-25"/>
    <s v="Looking for integration"/>
    <n v="3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50EF6-07B4-4D2A-96A0-21FF5F5542D6}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7" rowHeaderCaption="Source">
  <location ref="D3:F6" firstHeaderRow="0" firstDataRow="1" firstDataCol="1" rowPageCount="1" colPageCount="1"/>
  <pivotFields count="11"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Page" multipleItemSelectionAllowed="1" showAll="0">
      <items count="6">
        <item x="2"/>
        <item h="1" x="1"/>
        <item h="1" x="0"/>
        <item h="1" x="4"/>
        <item h="1" x="3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 Customer count" fld="0" subtotal="count" baseField="2" baseItem="0"/>
    <dataField name="Sum of Cost per Lead (₹)" fld="9" baseField="0" baseItem="0"/>
  </dataFields>
  <chartFormats count="2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55140-5C3F-4D84-8E12-23E3971EA412}" name="PivotTable3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 rowHeaderCaption="Stage in funnel">
  <location ref="A1:B7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count" fld="0" subtotal="count" baseField="6" baseItem="0"/>
  </dataFields>
  <chartFormats count="5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91EC-976F-4662-816D-59746E493D99}">
  <dimension ref="A1:G7"/>
  <sheetViews>
    <sheetView showGridLines="0" tabSelected="1" zoomScaleNormal="100" workbookViewId="0">
      <selection activeCell="O7" sqref="O7"/>
    </sheetView>
  </sheetViews>
  <sheetFormatPr defaultRowHeight="14.25" x14ac:dyDescent="0.2"/>
  <cols>
    <col min="1" max="1" width="13.75" customWidth="1"/>
    <col min="2" max="2" width="6.375" customWidth="1"/>
    <col min="4" max="4" width="14.625" customWidth="1"/>
    <col min="5" max="5" width="15.5" customWidth="1"/>
    <col min="6" max="6" width="22.75" customWidth="1"/>
    <col min="14" max="14" width="13" customWidth="1"/>
    <col min="15" max="15" width="22.75" customWidth="1"/>
  </cols>
  <sheetData>
    <row r="1" spans="1:7" x14ac:dyDescent="0.2">
      <c r="A1" s="2" t="s">
        <v>101</v>
      </c>
      <c r="B1" t="s">
        <v>100</v>
      </c>
      <c r="D1" s="2" t="s">
        <v>6</v>
      </c>
      <c r="E1" t="s">
        <v>70</v>
      </c>
    </row>
    <row r="2" spans="1:7" x14ac:dyDescent="0.2">
      <c r="A2" s="3" t="s">
        <v>70</v>
      </c>
      <c r="B2" s="4">
        <v>5</v>
      </c>
    </row>
    <row r="3" spans="1:7" ht="15" x14ac:dyDescent="0.25">
      <c r="A3" s="3" t="s">
        <v>69</v>
      </c>
      <c r="B3" s="4">
        <v>7</v>
      </c>
      <c r="D3" s="2" t="s">
        <v>104</v>
      </c>
      <c r="E3" t="s">
        <v>103</v>
      </c>
      <c r="F3" t="s">
        <v>102</v>
      </c>
      <c r="G3" s="6" t="s">
        <v>105</v>
      </c>
    </row>
    <row r="4" spans="1:7" x14ac:dyDescent="0.2">
      <c r="A4" s="3" t="s">
        <v>68</v>
      </c>
      <c r="B4" s="4">
        <v>6</v>
      </c>
      <c r="D4" s="3" t="s">
        <v>1</v>
      </c>
      <c r="E4" s="4">
        <v>2</v>
      </c>
      <c r="F4" s="4">
        <v>550</v>
      </c>
      <c r="G4">
        <f>GETPIVOTDATA("Sum of Cost per Lead (₹)",$D$3,"Lead Source","Email")/GETPIVOTDATA(" Customer count",$D$3,"Lead Source","Email")</f>
        <v>275</v>
      </c>
    </row>
    <row r="5" spans="1:7" x14ac:dyDescent="0.2">
      <c r="A5" s="3" t="s">
        <v>72</v>
      </c>
      <c r="B5" s="4">
        <v>2</v>
      </c>
      <c r="D5" s="3" t="s">
        <v>61</v>
      </c>
      <c r="E5" s="4">
        <v>3</v>
      </c>
      <c r="F5" s="4">
        <v>1700</v>
      </c>
      <c r="G5">
        <f>GETPIVOTDATA("Sum of Cost per Lead (₹)",$D$3,"Lead Source","Facebook")/GETPIVOTDATA(" Customer count",$D$3,"Lead Source","Facebook")</f>
        <v>566.66666666666663</v>
      </c>
    </row>
    <row r="6" spans="1:7" x14ac:dyDescent="0.2">
      <c r="A6" s="3" t="s">
        <v>71</v>
      </c>
      <c r="B6" s="4">
        <v>5</v>
      </c>
      <c r="D6" s="3" t="s">
        <v>99</v>
      </c>
      <c r="E6" s="4">
        <v>5</v>
      </c>
      <c r="F6" s="4">
        <v>2250</v>
      </c>
      <c r="G6" s="5">
        <f>GETPIVOTDATA("Sum of Cost per Lead (₹)",$D$3)/GETPIVOTDATA(" Customer count",$D$3)</f>
        <v>450</v>
      </c>
    </row>
    <row r="7" spans="1:7" x14ac:dyDescent="0.2">
      <c r="A7" s="3" t="s">
        <v>99</v>
      </c>
      <c r="B7" s="4">
        <v>25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Q22" sqref="Q22"/>
    </sheetView>
  </sheetViews>
  <sheetFormatPr defaultRowHeight="14.25" x14ac:dyDescent="0.2"/>
  <sheetData>
    <row r="1" spans="1:12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t="s">
        <v>11</v>
      </c>
      <c r="B2" t="s">
        <v>36</v>
      </c>
      <c r="C2" t="s">
        <v>61</v>
      </c>
      <c r="D2" t="s">
        <v>63</v>
      </c>
      <c r="E2">
        <v>7</v>
      </c>
      <c r="F2" t="str">
        <f>IF(OR(H2="SQL",AND(H2="MQL",E2&gt;=7)),"High Intent",IF(AND(E2&gt;=4,E2&lt;=6),"Mid Intent","Low Intent"))</f>
        <v>High Intent</v>
      </c>
      <c r="G2" t="s">
        <v>66</v>
      </c>
      <c r="H2" t="s">
        <v>68</v>
      </c>
      <c r="I2" t="s">
        <v>73</v>
      </c>
      <c r="J2" t="s">
        <v>98</v>
      </c>
      <c r="K2">
        <v>300</v>
      </c>
    </row>
    <row r="3" spans="1:12" x14ac:dyDescent="0.2">
      <c r="A3" t="s">
        <v>12</v>
      </c>
      <c r="B3" t="s">
        <v>37</v>
      </c>
      <c r="C3" t="s">
        <v>62</v>
      </c>
      <c r="D3" t="s">
        <v>64</v>
      </c>
      <c r="E3">
        <v>6</v>
      </c>
      <c r="F3" t="str">
        <f t="shared" ref="F3:F26" si="0">IF(OR(H3="SQL",AND(H3="MQL",E3&gt;=7)),"High Intent",IF(AND(E3&gt;=4,E3&lt;=6),"Mid Intent","Low Intent"))</f>
        <v>Mid Intent</v>
      </c>
      <c r="G3" t="s">
        <v>66</v>
      </c>
      <c r="H3" t="s">
        <v>69</v>
      </c>
      <c r="I3" t="s">
        <v>74</v>
      </c>
      <c r="J3" t="s">
        <v>98</v>
      </c>
      <c r="K3">
        <v>500</v>
      </c>
    </row>
    <row r="4" spans="1:12" x14ac:dyDescent="0.2">
      <c r="A4" t="s">
        <v>13</v>
      </c>
      <c r="B4" t="s">
        <v>38</v>
      </c>
      <c r="C4" t="s">
        <v>1</v>
      </c>
      <c r="D4" t="s">
        <v>65</v>
      </c>
      <c r="E4">
        <v>8</v>
      </c>
      <c r="F4" t="str">
        <f t="shared" si="0"/>
        <v>Low Intent</v>
      </c>
      <c r="G4" t="s">
        <v>67</v>
      </c>
      <c r="H4" t="s">
        <v>70</v>
      </c>
      <c r="I4" t="s">
        <v>75</v>
      </c>
      <c r="J4" t="s">
        <v>98</v>
      </c>
      <c r="K4">
        <v>200</v>
      </c>
      <c r="L4">
        <v>7000</v>
      </c>
    </row>
    <row r="5" spans="1:12" x14ac:dyDescent="0.2">
      <c r="A5" t="s">
        <v>14</v>
      </c>
      <c r="B5" t="s">
        <v>39</v>
      </c>
      <c r="C5" t="s">
        <v>61</v>
      </c>
      <c r="D5" t="s">
        <v>63</v>
      </c>
      <c r="E5">
        <v>5</v>
      </c>
      <c r="F5" t="str">
        <f t="shared" si="0"/>
        <v>Mid Intent</v>
      </c>
      <c r="G5" t="s">
        <v>66</v>
      </c>
      <c r="H5" t="s">
        <v>69</v>
      </c>
      <c r="I5" t="s">
        <v>76</v>
      </c>
      <c r="J5" t="s">
        <v>98</v>
      </c>
      <c r="K5">
        <v>450</v>
      </c>
    </row>
    <row r="6" spans="1:12" x14ac:dyDescent="0.2">
      <c r="A6" t="s">
        <v>15</v>
      </c>
      <c r="B6" t="s">
        <v>40</v>
      </c>
      <c r="C6" t="s">
        <v>1</v>
      </c>
      <c r="D6" t="s">
        <v>64</v>
      </c>
      <c r="E6">
        <v>3</v>
      </c>
      <c r="F6" t="str">
        <f t="shared" si="0"/>
        <v>Low Intent</v>
      </c>
      <c r="G6" t="s">
        <v>67</v>
      </c>
      <c r="H6" t="s">
        <v>68</v>
      </c>
      <c r="I6" t="s">
        <v>77</v>
      </c>
      <c r="J6" t="s">
        <v>98</v>
      </c>
      <c r="K6">
        <v>250</v>
      </c>
    </row>
    <row r="7" spans="1:12" x14ac:dyDescent="0.2">
      <c r="A7" t="s">
        <v>16</v>
      </c>
      <c r="B7" t="s">
        <v>41</v>
      </c>
      <c r="C7" t="s">
        <v>62</v>
      </c>
      <c r="D7" t="s">
        <v>65</v>
      </c>
      <c r="E7">
        <v>9</v>
      </c>
      <c r="F7" t="str">
        <f t="shared" si="0"/>
        <v>High Intent</v>
      </c>
      <c r="G7" t="s">
        <v>66</v>
      </c>
      <c r="H7" t="s">
        <v>71</v>
      </c>
      <c r="I7" t="s">
        <v>78</v>
      </c>
      <c r="J7" t="s">
        <v>98</v>
      </c>
      <c r="K7">
        <v>600</v>
      </c>
    </row>
    <row r="8" spans="1:12" x14ac:dyDescent="0.2">
      <c r="A8" t="s">
        <v>17</v>
      </c>
      <c r="B8" t="s">
        <v>42</v>
      </c>
      <c r="C8" t="s">
        <v>1</v>
      </c>
      <c r="D8" t="s">
        <v>63</v>
      </c>
      <c r="E8">
        <v>2</v>
      </c>
      <c r="F8" t="str">
        <f t="shared" si="0"/>
        <v>Low Intent</v>
      </c>
      <c r="G8" t="s">
        <v>66</v>
      </c>
      <c r="H8" t="s">
        <v>69</v>
      </c>
      <c r="I8" t="s">
        <v>79</v>
      </c>
      <c r="J8" t="s">
        <v>98</v>
      </c>
      <c r="K8">
        <v>400</v>
      </c>
    </row>
    <row r="9" spans="1:12" x14ac:dyDescent="0.2">
      <c r="A9" t="s">
        <v>18</v>
      </c>
      <c r="B9" t="s">
        <v>43</v>
      </c>
      <c r="C9" t="s">
        <v>61</v>
      </c>
      <c r="D9" t="s">
        <v>64</v>
      </c>
      <c r="E9">
        <v>6</v>
      </c>
      <c r="F9" t="str">
        <f t="shared" si="0"/>
        <v>Mid Intent</v>
      </c>
      <c r="G9" t="s">
        <v>67</v>
      </c>
      <c r="H9" t="s">
        <v>68</v>
      </c>
      <c r="I9" t="s">
        <v>80</v>
      </c>
      <c r="J9" t="s">
        <v>98</v>
      </c>
      <c r="K9">
        <v>500</v>
      </c>
    </row>
    <row r="10" spans="1:12" x14ac:dyDescent="0.2">
      <c r="A10" t="s">
        <v>19</v>
      </c>
      <c r="B10" t="s">
        <v>44</v>
      </c>
      <c r="C10" t="s">
        <v>62</v>
      </c>
      <c r="D10" t="s">
        <v>63</v>
      </c>
      <c r="E10">
        <v>5</v>
      </c>
      <c r="F10" t="str">
        <f t="shared" si="0"/>
        <v>High Intent</v>
      </c>
      <c r="G10" t="s">
        <v>66</v>
      </c>
      <c r="H10" t="s">
        <v>71</v>
      </c>
      <c r="I10" t="s">
        <v>81</v>
      </c>
      <c r="J10" t="s">
        <v>98</v>
      </c>
      <c r="K10">
        <v>300</v>
      </c>
    </row>
    <row r="11" spans="1:12" x14ac:dyDescent="0.2">
      <c r="A11" t="s">
        <v>20</v>
      </c>
      <c r="B11" t="s">
        <v>45</v>
      </c>
      <c r="C11" t="s">
        <v>61</v>
      </c>
      <c r="D11" t="s">
        <v>65</v>
      </c>
      <c r="E11">
        <v>7</v>
      </c>
      <c r="F11" t="str">
        <f t="shared" si="0"/>
        <v>Low Intent</v>
      </c>
      <c r="G11" t="s">
        <v>66</v>
      </c>
      <c r="H11" t="s">
        <v>70</v>
      </c>
      <c r="I11" t="s">
        <v>82</v>
      </c>
      <c r="J11" t="s">
        <v>98</v>
      </c>
      <c r="K11">
        <v>700</v>
      </c>
      <c r="L11">
        <v>10000</v>
      </c>
    </row>
    <row r="12" spans="1:12" x14ac:dyDescent="0.2">
      <c r="A12" t="s">
        <v>21</v>
      </c>
      <c r="B12" t="s">
        <v>46</v>
      </c>
      <c r="C12" t="s">
        <v>1</v>
      </c>
      <c r="D12" t="s">
        <v>63</v>
      </c>
      <c r="E12">
        <v>4</v>
      </c>
      <c r="F12" t="str">
        <f t="shared" si="0"/>
        <v>Mid Intent</v>
      </c>
      <c r="G12" t="s">
        <v>67</v>
      </c>
      <c r="H12" t="s">
        <v>69</v>
      </c>
      <c r="I12" t="s">
        <v>83</v>
      </c>
      <c r="J12" t="s">
        <v>98</v>
      </c>
      <c r="K12">
        <v>350</v>
      </c>
    </row>
    <row r="13" spans="1:12" x14ac:dyDescent="0.2">
      <c r="A13" t="s">
        <v>22</v>
      </c>
      <c r="B13" t="s">
        <v>47</v>
      </c>
      <c r="C13" t="s">
        <v>62</v>
      </c>
      <c r="D13" t="s">
        <v>65</v>
      </c>
      <c r="E13">
        <v>6</v>
      </c>
      <c r="F13" t="str">
        <f t="shared" si="0"/>
        <v>High Intent</v>
      </c>
      <c r="G13" t="s">
        <v>66</v>
      </c>
      <c r="H13" t="s">
        <v>71</v>
      </c>
      <c r="I13" t="s">
        <v>84</v>
      </c>
      <c r="J13" t="s">
        <v>98</v>
      </c>
      <c r="K13">
        <v>600</v>
      </c>
    </row>
    <row r="14" spans="1:12" x14ac:dyDescent="0.2">
      <c r="A14" t="s">
        <v>23</v>
      </c>
      <c r="B14" t="s">
        <v>48</v>
      </c>
      <c r="C14" t="s">
        <v>1</v>
      </c>
      <c r="D14" t="s">
        <v>64</v>
      </c>
      <c r="E14">
        <v>5</v>
      </c>
      <c r="F14" t="str">
        <f t="shared" si="0"/>
        <v>Mid Intent</v>
      </c>
      <c r="G14" t="s">
        <v>67</v>
      </c>
      <c r="H14" t="s">
        <v>68</v>
      </c>
      <c r="I14" t="s">
        <v>85</v>
      </c>
      <c r="J14" t="s">
        <v>98</v>
      </c>
      <c r="K14">
        <v>200</v>
      </c>
    </row>
    <row r="15" spans="1:12" x14ac:dyDescent="0.2">
      <c r="A15" t="s">
        <v>24</v>
      </c>
      <c r="B15" t="s">
        <v>49</v>
      </c>
      <c r="C15" t="s">
        <v>61</v>
      </c>
      <c r="D15" t="s">
        <v>63</v>
      </c>
      <c r="E15">
        <v>8</v>
      </c>
      <c r="F15" t="str">
        <f t="shared" si="0"/>
        <v>Low Intent</v>
      </c>
      <c r="G15" t="s">
        <v>66</v>
      </c>
      <c r="H15" t="s">
        <v>70</v>
      </c>
      <c r="I15" t="s">
        <v>86</v>
      </c>
      <c r="J15" t="s">
        <v>98</v>
      </c>
      <c r="K15">
        <v>500</v>
      </c>
      <c r="L15">
        <v>8000</v>
      </c>
    </row>
    <row r="16" spans="1:12" x14ac:dyDescent="0.2">
      <c r="A16" t="s">
        <v>25</v>
      </c>
      <c r="B16" t="s">
        <v>50</v>
      </c>
      <c r="C16" t="s">
        <v>1</v>
      </c>
      <c r="D16" t="s">
        <v>64</v>
      </c>
      <c r="E16">
        <v>3</v>
      </c>
      <c r="F16" t="str">
        <f t="shared" si="0"/>
        <v>Low Intent</v>
      </c>
      <c r="G16" t="s">
        <v>66</v>
      </c>
      <c r="H16" t="s">
        <v>69</v>
      </c>
      <c r="I16" t="s">
        <v>87</v>
      </c>
      <c r="J16" t="s">
        <v>98</v>
      </c>
      <c r="K16">
        <v>300</v>
      </c>
    </row>
    <row r="17" spans="1:12" x14ac:dyDescent="0.2">
      <c r="A17" t="s">
        <v>26</v>
      </c>
      <c r="B17" t="s">
        <v>51</v>
      </c>
      <c r="C17" t="s">
        <v>62</v>
      </c>
      <c r="D17" t="s">
        <v>65</v>
      </c>
      <c r="E17">
        <v>4</v>
      </c>
      <c r="F17" t="str">
        <f t="shared" si="0"/>
        <v>Mid Intent</v>
      </c>
      <c r="G17" t="s">
        <v>67</v>
      </c>
      <c r="H17" t="s">
        <v>72</v>
      </c>
      <c r="I17" t="s">
        <v>88</v>
      </c>
      <c r="J17" t="s">
        <v>98</v>
      </c>
      <c r="K17">
        <v>450</v>
      </c>
    </row>
    <row r="18" spans="1:12" x14ac:dyDescent="0.2">
      <c r="A18" t="s">
        <v>27</v>
      </c>
      <c r="B18" t="s">
        <v>52</v>
      </c>
      <c r="C18" t="s">
        <v>61</v>
      </c>
      <c r="D18" t="s">
        <v>63</v>
      </c>
      <c r="E18">
        <v>6</v>
      </c>
      <c r="F18" t="str">
        <f t="shared" si="0"/>
        <v>Mid Intent</v>
      </c>
      <c r="G18" t="s">
        <v>66</v>
      </c>
      <c r="H18" t="s">
        <v>68</v>
      </c>
      <c r="I18" t="s">
        <v>89</v>
      </c>
      <c r="J18" t="s">
        <v>98</v>
      </c>
      <c r="K18">
        <v>350</v>
      </c>
    </row>
    <row r="19" spans="1:12" x14ac:dyDescent="0.2">
      <c r="A19" t="s">
        <v>28</v>
      </c>
      <c r="B19" t="s">
        <v>53</v>
      </c>
      <c r="C19" t="s">
        <v>1</v>
      </c>
      <c r="D19" t="s">
        <v>65</v>
      </c>
      <c r="E19">
        <v>7</v>
      </c>
      <c r="F19" t="str">
        <f t="shared" si="0"/>
        <v>Low Intent</v>
      </c>
      <c r="G19" t="s">
        <v>66</v>
      </c>
      <c r="H19" t="s">
        <v>69</v>
      </c>
      <c r="I19" t="s">
        <v>90</v>
      </c>
      <c r="J19" t="s">
        <v>98</v>
      </c>
      <c r="K19">
        <v>300</v>
      </c>
    </row>
    <row r="20" spans="1:12" x14ac:dyDescent="0.2">
      <c r="A20" t="s">
        <v>29</v>
      </c>
      <c r="B20" t="s">
        <v>54</v>
      </c>
      <c r="C20" t="s">
        <v>62</v>
      </c>
      <c r="D20" t="s">
        <v>63</v>
      </c>
      <c r="E20">
        <v>8</v>
      </c>
      <c r="F20" t="str">
        <f t="shared" si="0"/>
        <v>High Intent</v>
      </c>
      <c r="G20" t="s">
        <v>66</v>
      </c>
      <c r="H20" t="s">
        <v>71</v>
      </c>
      <c r="I20" t="s">
        <v>91</v>
      </c>
      <c r="J20" t="s">
        <v>98</v>
      </c>
      <c r="K20">
        <v>250</v>
      </c>
    </row>
    <row r="21" spans="1:12" x14ac:dyDescent="0.2">
      <c r="A21" t="s">
        <v>30</v>
      </c>
      <c r="B21" t="s">
        <v>55</v>
      </c>
      <c r="C21" t="s">
        <v>61</v>
      </c>
      <c r="D21" t="s">
        <v>64</v>
      </c>
      <c r="E21">
        <v>5</v>
      </c>
      <c r="F21" t="str">
        <f t="shared" si="0"/>
        <v>Mid Intent</v>
      </c>
      <c r="G21" t="s">
        <v>66</v>
      </c>
      <c r="H21" t="s">
        <v>70</v>
      </c>
      <c r="I21" t="s">
        <v>92</v>
      </c>
      <c r="J21" t="s">
        <v>98</v>
      </c>
      <c r="K21">
        <v>500</v>
      </c>
      <c r="L21">
        <v>6000</v>
      </c>
    </row>
    <row r="22" spans="1:12" x14ac:dyDescent="0.2">
      <c r="A22" t="s">
        <v>31</v>
      </c>
      <c r="B22" t="s">
        <v>56</v>
      </c>
      <c r="C22" t="s">
        <v>1</v>
      </c>
      <c r="D22" t="s">
        <v>65</v>
      </c>
      <c r="E22">
        <v>9</v>
      </c>
      <c r="F22" t="str">
        <f t="shared" si="0"/>
        <v>High Intent</v>
      </c>
      <c r="G22" t="s">
        <v>67</v>
      </c>
      <c r="H22" t="s">
        <v>68</v>
      </c>
      <c r="I22" t="s">
        <v>93</v>
      </c>
      <c r="J22" t="s">
        <v>98</v>
      </c>
      <c r="K22">
        <v>200</v>
      </c>
    </row>
    <row r="23" spans="1:12" x14ac:dyDescent="0.2">
      <c r="A23" t="s">
        <v>32</v>
      </c>
      <c r="B23" t="s">
        <v>57</v>
      </c>
      <c r="C23" t="s">
        <v>62</v>
      </c>
      <c r="D23" t="s">
        <v>63</v>
      </c>
      <c r="E23">
        <v>3</v>
      </c>
      <c r="F23" t="str">
        <f t="shared" si="0"/>
        <v>High Intent</v>
      </c>
      <c r="G23" t="s">
        <v>66</v>
      </c>
      <c r="H23" t="s">
        <v>71</v>
      </c>
      <c r="I23" t="s">
        <v>94</v>
      </c>
      <c r="J23" t="s">
        <v>98</v>
      </c>
      <c r="K23">
        <v>400</v>
      </c>
    </row>
    <row r="24" spans="1:12" x14ac:dyDescent="0.2">
      <c r="A24" t="s">
        <v>33</v>
      </c>
      <c r="B24" t="s">
        <v>58</v>
      </c>
      <c r="C24" t="s">
        <v>61</v>
      </c>
      <c r="D24" t="s">
        <v>64</v>
      </c>
      <c r="E24">
        <v>6</v>
      </c>
      <c r="F24" t="str">
        <f t="shared" si="0"/>
        <v>Mid Intent</v>
      </c>
      <c r="G24" t="s">
        <v>67</v>
      </c>
      <c r="H24" t="s">
        <v>69</v>
      </c>
      <c r="I24" t="s">
        <v>95</v>
      </c>
      <c r="J24" t="s">
        <v>98</v>
      </c>
      <c r="K24">
        <v>450</v>
      </c>
    </row>
    <row r="25" spans="1:12" x14ac:dyDescent="0.2">
      <c r="A25" t="s">
        <v>34</v>
      </c>
      <c r="B25" t="s">
        <v>59</v>
      </c>
      <c r="C25" t="s">
        <v>1</v>
      </c>
      <c r="D25" t="s">
        <v>63</v>
      </c>
      <c r="E25">
        <v>2</v>
      </c>
      <c r="F25" t="str">
        <f t="shared" si="0"/>
        <v>Low Intent</v>
      </c>
      <c r="G25" t="s">
        <v>66</v>
      </c>
      <c r="H25" t="s">
        <v>70</v>
      </c>
      <c r="I25" t="s">
        <v>96</v>
      </c>
      <c r="J25" t="s">
        <v>98</v>
      </c>
      <c r="K25">
        <v>350</v>
      </c>
      <c r="L25">
        <v>9000</v>
      </c>
    </row>
    <row r="26" spans="1:12" x14ac:dyDescent="0.2">
      <c r="A26" t="s">
        <v>35</v>
      </c>
      <c r="B26" t="s">
        <v>60</v>
      </c>
      <c r="C26" t="s">
        <v>62</v>
      </c>
      <c r="D26" t="s">
        <v>65</v>
      </c>
      <c r="E26">
        <v>7</v>
      </c>
      <c r="F26" t="str">
        <f t="shared" si="0"/>
        <v>Low Intent</v>
      </c>
      <c r="G26" t="s">
        <v>66</v>
      </c>
      <c r="H26" t="s">
        <v>72</v>
      </c>
      <c r="I26" t="s">
        <v>97</v>
      </c>
      <c r="J26" t="s">
        <v>98</v>
      </c>
      <c r="K26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PRANAY</cp:lastModifiedBy>
  <dcterms:created xsi:type="dcterms:W3CDTF">2025-07-01T09:21:20Z</dcterms:created>
  <dcterms:modified xsi:type="dcterms:W3CDTF">2025-07-02T19:02:29Z</dcterms:modified>
</cp:coreProperties>
</file>