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rron_lipenglin/Desktop/"/>
    </mc:Choice>
  </mc:AlternateContent>
  <xr:revisionPtr revIDLastSave="0" documentId="8_{9EA48983-48CC-0345-94E1-8FE082D9FA02}" xr6:coauthVersionLast="47" xr6:coauthVersionMax="47" xr10:uidLastSave="{00000000-0000-0000-0000-000000000000}"/>
  <bookViews>
    <workbookView xWindow="0" yWindow="760" windowWidth="29040" windowHeight="16000" tabRatio="749" firstSheet="12" activeTab="23" xr2:uid="{00000000-000D-0000-FFFF-FFFF00000000}"/>
  </bookViews>
  <sheets>
    <sheet name="Contents" sheetId="93" r:id="rId1"/>
    <sheet name="Front page" sheetId="1" r:id="rId2"/>
    <sheet name="Figure 1" sheetId="107" r:id="rId3"/>
    <sheet name="Table 1" sheetId="6" r:id="rId4"/>
    <sheet name="Table 2" sheetId="67" r:id="rId5"/>
    <sheet name="Table 3" sheetId="3" r:id="rId6"/>
    <sheet name="Figure 2" sheetId="94" r:id="rId7"/>
    <sheet name="Figure 3" sheetId="95" r:id="rId8"/>
    <sheet name="Table 4" sheetId="102" r:id="rId9"/>
    <sheet name="Table 5" sheetId="75" r:id="rId10"/>
    <sheet name="Table 6" sheetId="76" r:id="rId11"/>
    <sheet name="Figure 4" sheetId="103" r:id="rId12"/>
    <sheet name="Figure 5a" sheetId="100" r:id="rId13"/>
    <sheet name="Figure 5b" sheetId="101" r:id="rId14"/>
    <sheet name="Table 7" sheetId="80" r:id="rId15"/>
    <sheet name="Table 8" sheetId="99" r:id="rId16"/>
    <sheet name="Figure 6" sheetId="114" r:id="rId17"/>
    <sheet name="Figure 7" sheetId="105" r:id="rId18"/>
    <sheet name="Figure 8" sheetId="106" r:id="rId19"/>
    <sheet name="Table 9" sheetId="85" r:id="rId20"/>
    <sheet name="Figure 9a" sheetId="97" r:id="rId21"/>
    <sheet name="Figure 9b" sheetId="98" r:id="rId22"/>
    <sheet name="Table 10" sheetId="111" r:id="rId23"/>
    <sheet name="Table 11" sheetId="113" r:id="rId24"/>
    <sheet name="Table 12" sheetId="69" r:id="rId25"/>
    <sheet name="Table 13" sheetId="88" r:id="rId26"/>
    <sheet name="Table 14" sheetId="109" r:id="rId27"/>
    <sheet name="Fig 1 source" sheetId="55" r:id="rId28"/>
    <sheet name="Fig 4&amp;8 source" sheetId="59" r:id="rId29"/>
    <sheet name="Fig 6&amp;7 source" sheetId="8" r:id="rId30"/>
    <sheet name="Chart1" sheetId="89" state="hidden" r:id="rId31"/>
    <sheet name="Table 11 for documents" sheetId="115" r:id="rId32"/>
    <sheet name="Sheet1" sheetId="116" r:id="rId33"/>
  </sheets>
  <externalReferences>
    <externalReference r:id="rId34"/>
    <externalReference r:id="rId35"/>
  </externalReferences>
  <definedNames>
    <definedName name="_xlnm._FilterDatabase" localSheetId="23" hidden="1">'Table 11'!$A$3:$AS$162</definedName>
    <definedName name="_xlnm._FilterDatabase" localSheetId="31" hidden="1">'Table 11 for documents'!$A$2:$N$161</definedName>
    <definedName name="_xlnm._FilterDatabase" localSheetId="25" hidden="1">'Table 13'!$A$4:$V$84</definedName>
    <definedName name="_xlnm._FilterDatabase" localSheetId="26" hidden="1">'Table 14'!$A$3:$AS$83</definedName>
    <definedName name="A592366W">[1]Data1!$B$1:$B$10,[1]Data1!$B$11:$B$98</definedName>
    <definedName name="A592666X">[1]Data1!$C$1:$C$10,[1]Data1!$C$11:$C$98</definedName>
    <definedName name="A593266F">[1]Data1!$E$1:$E$10,[1]Data1!$E$11:$E$98</definedName>
    <definedName name="A593566J">[1]Data1!$F$1:$F$10,[1]Data1!$F$11:$F$98</definedName>
    <definedName name="A594166R">[1]Data1!$H$1:$H$10,[1]Data1!$H$11:$H$98</definedName>
    <definedName name="A594466T">[1]Data1!$I$1:$I$10,[1]Data1!$I$11:$I$98</definedName>
    <definedName name="A595366A">[1]Data1!$D$1:$D$10,[1]Data1!$D$11:$D$98</definedName>
    <definedName name="A596266K">[1]Data1!$G$1:$G$10,[1]Data1!$G$11:$G$98</definedName>
    <definedName name="A597166V">[1]Data1!$J$1:$J$10,[1]Data1!$J$11:$J$98</definedName>
    <definedName name="black" localSheetId="7">'[2]Flat File'!#REF!</definedName>
    <definedName name="black" localSheetId="13">'[2]Flat File'!#REF!</definedName>
    <definedName name="black" localSheetId="21">'[2]Flat File'!#REF!</definedName>
    <definedName name="black" localSheetId="8">'[2]Flat File'!#REF!</definedName>
    <definedName name="black" localSheetId="15">'[2]Flat File'!#REF!</definedName>
    <definedName name="black">'[2]Flat File'!#REF!</definedName>
    <definedName name="Date_Range">[1]Data1!$A$2:$A$10,[1]Data1!$A$11:$A$98</definedName>
    <definedName name="_xlnm.Print_Area" localSheetId="0">Contents!$A$3:$B$29</definedName>
    <definedName name="_xlnm.Print_Area" localSheetId="2">'Figure 1'!$A$1:$N$38</definedName>
    <definedName name="_xlnm.Print_Area" localSheetId="1">'Front page'!$A$1:$I$5</definedName>
    <definedName name="_xlnm.Print_Area" localSheetId="3">'Table 1'!$A$1:$E$7</definedName>
    <definedName name="_xlnm.Print_Area" localSheetId="24">'Table 12'!#REF!</definedName>
    <definedName name="_xlnm.Print_Area" localSheetId="4">'Table 2'!$A$1:$D$18</definedName>
    <definedName name="_xlnm.Print_Area" localSheetId="8">'Table 4'!$A$1:$C$4</definedName>
    <definedName name="_xlnm.Print_Area" localSheetId="9">'Table 5'!$A$1:$D$5</definedName>
    <definedName name="_xlnm.Print_Area" localSheetId="10">'Table 6'!$A$1:$D$19</definedName>
    <definedName name="_xlnm.Print_Area" localSheetId="19">'Table 9'!$B$2:$H$13</definedName>
    <definedName name="_xlnm.Print_Titles" localSheetId="24">'Table 12'!#REF!</definedName>
    <definedName name="red" localSheetId="0">'[2]Flat File'!#REF!</definedName>
    <definedName name="red" localSheetId="7">'[2]Flat File'!#REF!</definedName>
    <definedName name="red" localSheetId="13">'[2]Flat File'!#REF!</definedName>
    <definedName name="red" localSheetId="21">'[2]Flat File'!#REF!</definedName>
    <definedName name="red" localSheetId="8">'[2]Flat File'!#REF!</definedName>
    <definedName name="red" localSheetId="15">'[2]Flat File'!#REF!</definedName>
    <definedName name="red">'[2]Flat File'!#REF!</definedName>
    <definedName name="Table81" localSheetId="8">'[2]Flat File'!#REF!</definedName>
    <definedName name="Table81">'[2]Flat File'!#REF!</definedName>
    <definedName name="xx" localSheetId="8">'[2]Flat File'!#REF!</definedName>
    <definedName name="xx">'[2]Flat File'!#REF!</definedName>
    <definedName name="xxx" localSheetId="8">'[2]Flat File'!#REF!</definedName>
    <definedName name="xxx">'[2]Flat File'!#REF!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8" l="1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L29" i="8"/>
  <c r="L28" i="8"/>
  <c r="F87" i="55" l="1"/>
  <c r="F86" i="55" s="1"/>
  <c r="F85" i="55" s="1"/>
  <c r="F84" i="55" s="1"/>
  <c r="E87" i="55"/>
  <c r="E86" i="55" s="1"/>
  <c r="E85" i="55" s="1"/>
  <c r="E84" i="55" s="1"/>
  <c r="E268" i="8" l="1"/>
  <c r="E269" i="8"/>
  <c r="E270" i="8"/>
  <c r="B268" i="8"/>
  <c r="B269" i="8"/>
  <c r="B270" i="8"/>
  <c r="C96" i="59" l="1"/>
  <c r="K96" i="59"/>
  <c r="H96" i="59"/>
  <c r="E267" i="8" l="1"/>
  <c r="E258" i="8"/>
  <c r="E259" i="8"/>
  <c r="E260" i="8"/>
  <c r="E261" i="8"/>
  <c r="E262" i="8"/>
  <c r="E263" i="8"/>
  <c r="E264" i="8"/>
  <c r="E265" i="8"/>
  <c r="E266" i="8"/>
  <c r="B258" i="8"/>
  <c r="B259" i="8"/>
  <c r="B260" i="8"/>
  <c r="B261" i="8"/>
  <c r="B262" i="8"/>
  <c r="B263" i="8"/>
  <c r="B264" i="8"/>
  <c r="B265" i="8"/>
  <c r="B266" i="8"/>
  <c r="B267" i="8"/>
  <c r="K88" i="59" l="1"/>
  <c r="K89" i="59"/>
  <c r="K90" i="59"/>
  <c r="K91" i="59"/>
  <c r="K92" i="59"/>
  <c r="K93" i="59"/>
  <c r="K94" i="59"/>
  <c r="K95" i="59"/>
  <c r="H88" i="59"/>
  <c r="H89" i="59"/>
  <c r="H90" i="59"/>
  <c r="H91" i="59"/>
  <c r="H92" i="59"/>
  <c r="H93" i="59"/>
  <c r="H94" i="59"/>
  <c r="H95" i="59"/>
  <c r="H87" i="59"/>
  <c r="C92" i="59"/>
  <c r="C93" i="59"/>
  <c r="C94" i="59"/>
  <c r="C95" i="59"/>
  <c r="C91" i="59"/>
  <c r="E256" i="8" l="1"/>
  <c r="E257" i="8"/>
  <c r="B257" i="8"/>
  <c r="F83" i="55" l="1"/>
  <c r="F82" i="55" s="1"/>
  <c r="F81" i="55" l="1"/>
  <c r="F80" i="55" s="1"/>
  <c r="F79" i="55" s="1"/>
  <c r="F78" i="55" s="1"/>
  <c r="F77" i="55" s="1"/>
  <c r="E83" i="55"/>
  <c r="E82" i="55" s="1"/>
  <c r="E81" i="55" s="1"/>
  <c r="E80" i="55" s="1"/>
  <c r="E79" i="55" s="1"/>
  <c r="E78" i="55" s="1"/>
  <c r="E77" i="55" s="1"/>
  <c r="K84" i="59" l="1"/>
  <c r="K85" i="59"/>
  <c r="K86" i="59"/>
  <c r="K87" i="59"/>
  <c r="H83" i="59"/>
  <c r="H84" i="59"/>
  <c r="H85" i="59"/>
  <c r="H86" i="59"/>
  <c r="B251" i="8" l="1"/>
  <c r="B252" i="8"/>
  <c r="B253" i="8"/>
  <c r="B254" i="8"/>
  <c r="B255" i="8"/>
  <c r="B256" i="8"/>
  <c r="E252" i="8"/>
  <c r="E253" i="8"/>
  <c r="E254" i="8"/>
  <c r="E255" i="8"/>
  <c r="B235" i="8" l="1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C79" i="59" l="1"/>
  <c r="C80" i="59"/>
  <c r="C81" i="59"/>
  <c r="C82" i="59"/>
  <c r="C83" i="59"/>
  <c r="C84" i="59"/>
  <c r="C85" i="59"/>
  <c r="C86" i="59"/>
  <c r="C87" i="59"/>
  <c r="C88" i="59"/>
  <c r="C89" i="59"/>
  <c r="C90" i="59"/>
  <c r="E76" i="55" l="1"/>
  <c r="F76" i="55" l="1"/>
  <c r="F75" i="55" s="1"/>
  <c r="F74" i="55" s="1"/>
  <c r="F73" i="55" s="1"/>
  <c r="F72" i="55" s="1"/>
  <c r="F71" i="55" s="1"/>
  <c r="F70" i="55" s="1"/>
  <c r="F69" i="55" s="1"/>
  <c r="E226" i="8" l="1"/>
  <c r="E227" i="8"/>
  <c r="E228" i="8"/>
  <c r="E229" i="8"/>
  <c r="E230" i="8"/>
  <c r="E231" i="8"/>
  <c r="E232" i="8"/>
  <c r="E233" i="8"/>
  <c r="E234" i="8"/>
  <c r="E235" i="8"/>
  <c r="E236" i="8"/>
  <c r="B233" i="8"/>
  <c r="B234" i="8"/>
  <c r="B232" i="8" l="1"/>
  <c r="K82" i="59"/>
  <c r="K83" i="59"/>
  <c r="C78" i="59"/>
  <c r="C77" i="59"/>
  <c r="E75" i="55"/>
  <c r="E74" i="55" s="1"/>
  <c r="F68" i="55"/>
  <c r="F67" i="55" s="1"/>
  <c r="F66" i="55" s="1"/>
  <c r="F65" i="55" s="1"/>
  <c r="F64" i="55" s="1"/>
  <c r="F63" i="55" s="1"/>
  <c r="B227" i="8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43" i="59"/>
  <c r="E222" i="8"/>
  <c r="E223" i="8"/>
  <c r="E224" i="8"/>
  <c r="E225" i="8"/>
  <c r="B226" i="8"/>
  <c r="H82" i="59"/>
  <c r="E220" i="8"/>
  <c r="E221" i="8"/>
  <c r="B223" i="8"/>
  <c r="B224" i="8"/>
  <c r="B225" i="8"/>
  <c r="K81" i="59"/>
  <c r="H81" i="59"/>
  <c r="K80" i="59"/>
  <c r="B222" i="8"/>
  <c r="E219" i="8"/>
  <c r="B220" i="8"/>
  <c r="B221" i="8"/>
  <c r="H79" i="59"/>
  <c r="H80" i="59"/>
  <c r="H78" i="59"/>
  <c r="K75" i="59"/>
  <c r="K76" i="59"/>
  <c r="K77" i="59"/>
  <c r="K78" i="59"/>
  <c r="K79" i="59"/>
  <c r="H75" i="59"/>
  <c r="H76" i="59"/>
  <c r="H77" i="59"/>
  <c r="C40" i="59"/>
  <c r="C41" i="59"/>
  <c r="C42" i="59"/>
  <c r="E214" i="8"/>
  <c r="E215" i="8"/>
  <c r="E216" i="8"/>
  <c r="E217" i="8"/>
  <c r="E218" i="8"/>
  <c r="B215" i="8"/>
  <c r="B216" i="8"/>
  <c r="B217" i="8"/>
  <c r="B218" i="8"/>
  <c r="B219" i="8"/>
  <c r="E209" i="8"/>
  <c r="E210" i="8"/>
  <c r="E211" i="8"/>
  <c r="E212" i="8"/>
  <c r="E213" i="8"/>
  <c r="B210" i="8"/>
  <c r="B211" i="8"/>
  <c r="B212" i="8"/>
  <c r="B213" i="8"/>
  <c r="B214" i="8"/>
  <c r="B205" i="8"/>
  <c r="B206" i="8"/>
  <c r="B207" i="8"/>
  <c r="B208" i="8"/>
  <c r="B209" i="8"/>
  <c r="E205" i="8"/>
  <c r="E206" i="8"/>
  <c r="E207" i="8"/>
  <c r="E208" i="8"/>
  <c r="K72" i="59"/>
  <c r="K73" i="59"/>
  <c r="K74" i="59"/>
  <c r="H72" i="59"/>
  <c r="H73" i="59"/>
  <c r="H74" i="59"/>
  <c r="C39" i="59"/>
  <c r="E202" i="8"/>
  <c r="E203" i="8"/>
  <c r="E204" i="8"/>
  <c r="B203" i="8"/>
  <c r="B204" i="8"/>
  <c r="K68" i="59"/>
  <c r="K69" i="59"/>
  <c r="K70" i="59"/>
  <c r="K71" i="59"/>
  <c r="H69" i="59"/>
  <c r="H70" i="59"/>
  <c r="H71" i="59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H68" i="59"/>
  <c r="K63" i="59"/>
  <c r="K64" i="59"/>
  <c r="K65" i="59"/>
  <c r="K66" i="59"/>
  <c r="K67" i="59"/>
  <c r="H63" i="59"/>
  <c r="H64" i="59"/>
  <c r="H65" i="59"/>
  <c r="H66" i="59"/>
  <c r="H67" i="59"/>
  <c r="H12" i="5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C11" i="59"/>
  <c r="C12" i="59"/>
  <c r="K12" i="59"/>
  <c r="C13" i="59"/>
  <c r="H13" i="59"/>
  <c r="K13" i="59"/>
  <c r="C14" i="59"/>
  <c r="H14" i="59"/>
  <c r="K14" i="59"/>
  <c r="C15" i="59"/>
  <c r="H15" i="59"/>
  <c r="K15" i="59"/>
  <c r="C16" i="59"/>
  <c r="H16" i="59"/>
  <c r="K16" i="59"/>
  <c r="C17" i="59"/>
  <c r="H17" i="59"/>
  <c r="K17" i="59"/>
  <c r="C18" i="59"/>
  <c r="H18" i="59"/>
  <c r="K18" i="59"/>
  <c r="C19" i="59"/>
  <c r="H19" i="59"/>
  <c r="K19" i="59"/>
  <c r="C20" i="59"/>
  <c r="H20" i="59"/>
  <c r="K20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K62" i="59"/>
  <c r="H62" i="59"/>
  <c r="K61" i="59"/>
  <c r="H61" i="59"/>
  <c r="K60" i="59"/>
  <c r="H60" i="59"/>
  <c r="K59" i="59"/>
  <c r="H59" i="59"/>
  <c r="H58" i="59"/>
  <c r="K58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E145" i="8"/>
  <c r="E144" i="8"/>
  <c r="E142" i="8"/>
  <c r="E143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B47" i="8"/>
  <c r="E46" i="8"/>
  <c r="B46" i="8"/>
  <c r="E45" i="8"/>
  <c r="B45" i="8"/>
  <c r="E44" i="8"/>
  <c r="B44" i="8"/>
  <c r="E43" i="8"/>
  <c r="B43" i="8"/>
  <c r="H42" i="8"/>
  <c r="E42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30" i="8"/>
  <c r="B229" i="8"/>
  <c r="B231" i="8"/>
  <c r="B228" i="8"/>
  <c r="E96" i="59" l="1"/>
  <c r="E95" i="59" s="1"/>
  <c r="E94" i="59" s="1"/>
  <c r="E93" i="59" s="1"/>
  <c r="E92" i="59" s="1"/>
  <c r="E91" i="59" s="1"/>
  <c r="E90" i="59" s="1"/>
  <c r="E89" i="59" s="1"/>
  <c r="E88" i="59" s="1"/>
  <c r="E87" i="59" s="1"/>
  <c r="E86" i="59" s="1"/>
  <c r="E85" i="59" s="1"/>
  <c r="E84" i="59" s="1"/>
  <c r="E83" i="59" s="1"/>
  <c r="E82" i="59" s="1"/>
  <c r="E81" i="59" s="1"/>
  <c r="E80" i="59" s="1"/>
  <c r="E79" i="59" s="1"/>
  <c r="E78" i="59" s="1"/>
  <c r="E77" i="59" s="1"/>
  <c r="E76" i="59" s="1"/>
  <c r="E75" i="59" s="1"/>
  <c r="E74" i="59" s="1"/>
  <c r="D96" i="59"/>
  <c r="D95" i="59" s="1"/>
  <c r="D94" i="59" s="1"/>
  <c r="D93" i="59" s="1"/>
  <c r="D92" i="59" s="1"/>
  <c r="D91" i="59" s="1"/>
  <c r="D90" i="59" s="1"/>
  <c r="D89" i="59" s="1"/>
  <c r="D88" i="59" s="1"/>
  <c r="D87" i="59" s="1"/>
  <c r="D86" i="59" s="1"/>
  <c r="D85" i="59" s="1"/>
  <c r="D84" i="59" s="1"/>
  <c r="D83" i="59" s="1"/>
  <c r="D82" i="59" s="1"/>
  <c r="D81" i="59" s="1"/>
  <c r="D80" i="59" s="1"/>
  <c r="D79" i="59" s="1"/>
  <c r="D78" i="59" s="1"/>
  <c r="D77" i="59" s="1"/>
  <c r="D76" i="59" s="1"/>
  <c r="D75" i="59" s="1"/>
  <c r="D74" i="59" s="1"/>
  <c r="D73" i="59" s="1"/>
  <c r="D72" i="59" s="1"/>
  <c r="D71" i="59" s="1"/>
  <c r="D70" i="59" s="1"/>
  <c r="D69" i="59" s="1"/>
  <c r="D68" i="59" s="1"/>
  <c r="D67" i="59" s="1"/>
  <c r="D66" i="59" s="1"/>
  <c r="D65" i="59" s="1"/>
  <c r="D64" i="59" s="1"/>
  <c r="D63" i="59" s="1"/>
  <c r="D62" i="59" s="1"/>
  <c r="D61" i="59" s="1"/>
  <c r="D60" i="59" s="1"/>
  <c r="D59" i="59" s="1"/>
  <c r="D58" i="59" s="1"/>
  <c r="D57" i="59" s="1"/>
  <c r="D56" i="59" s="1"/>
  <c r="D55" i="59" s="1"/>
  <c r="D54" i="59" s="1"/>
  <c r="D53" i="59" s="1"/>
  <c r="D52" i="59" s="1"/>
  <c r="D51" i="59" s="1"/>
  <c r="D50" i="59" s="1"/>
  <c r="D49" i="59" s="1"/>
  <c r="D48" i="59" s="1"/>
  <c r="D47" i="59" s="1"/>
  <c r="D46" i="59" s="1"/>
  <c r="D45" i="59" s="1"/>
  <c r="D44" i="59" s="1"/>
  <c r="D43" i="59" s="1"/>
  <c r="D42" i="59" s="1"/>
  <c r="D41" i="59" s="1"/>
  <c r="D40" i="59" s="1"/>
  <c r="D39" i="59" s="1"/>
  <c r="D38" i="59" s="1"/>
  <c r="D37" i="59" s="1"/>
  <c r="D36" i="59" s="1"/>
  <c r="D35" i="59" s="1"/>
  <c r="D34" i="59" s="1"/>
  <c r="D33" i="59" s="1"/>
  <c r="D32" i="59" s="1"/>
  <c r="D31" i="59" s="1"/>
  <c r="D30" i="59" s="1"/>
  <c r="D29" i="59" s="1"/>
  <c r="D28" i="59" s="1"/>
  <c r="D27" i="59" s="1"/>
  <c r="D26" i="59" s="1"/>
  <c r="D25" i="59" s="1"/>
  <c r="D24" i="59" s="1"/>
  <c r="D23" i="59" s="1"/>
  <c r="D22" i="59" s="1"/>
  <c r="D21" i="59" s="1"/>
  <c r="D20" i="59" s="1"/>
  <c r="D19" i="59" s="1"/>
  <c r="D18" i="59" s="1"/>
  <c r="D17" i="59" s="1"/>
  <c r="D16" i="59" s="1"/>
  <c r="D15" i="59" s="1"/>
  <c r="D14" i="59" s="1"/>
  <c r="D13" i="59" s="1"/>
  <c r="D12" i="59" s="1"/>
  <c r="D11" i="59" s="1"/>
  <c r="D8" i="76"/>
  <c r="D5" i="76"/>
  <c r="D4" i="76"/>
  <c r="D6" i="76"/>
  <c r="D18" i="76"/>
  <c r="D16" i="76"/>
  <c r="D9" i="76"/>
  <c r="D7" i="76"/>
  <c r="E73" i="55"/>
  <c r="E72" i="55" s="1"/>
  <c r="E71" i="55" s="1"/>
  <c r="E70" i="55" s="1"/>
  <c r="E69" i="55" s="1"/>
  <c r="E68" i="55" s="1"/>
  <c r="E67" i="55" s="1"/>
  <c r="E66" i="55" s="1"/>
  <c r="E65" i="55" s="1"/>
  <c r="E64" i="55" s="1"/>
  <c r="E63" i="55" s="1"/>
  <c r="E62" i="55" s="1"/>
  <c r="E61" i="55" s="1"/>
  <c r="E60" i="55" s="1"/>
  <c r="E59" i="55" s="1"/>
  <c r="E58" i="55" s="1"/>
  <c r="E57" i="55" s="1"/>
  <c r="E56" i="55" s="1"/>
  <c r="E55" i="55" s="1"/>
  <c r="E54" i="55" s="1"/>
  <c r="E53" i="55" s="1"/>
  <c r="E52" i="55" s="1"/>
  <c r="E51" i="55" s="1"/>
  <c r="E50" i="55" s="1"/>
  <c r="E49" i="55" s="1"/>
  <c r="E48" i="55" s="1"/>
  <c r="E47" i="55" s="1"/>
  <c r="E46" i="55" s="1"/>
  <c r="E45" i="55" s="1"/>
  <c r="E44" i="55" s="1"/>
  <c r="E43" i="55" s="1"/>
  <c r="E42" i="55" s="1"/>
  <c r="E41" i="55" s="1"/>
  <c r="E40" i="55" s="1"/>
  <c r="E39" i="55" s="1"/>
  <c r="E38" i="55" s="1"/>
  <c r="E37" i="55" s="1"/>
  <c r="E36" i="55" s="1"/>
  <c r="E35" i="55" s="1"/>
  <c r="E34" i="55" s="1"/>
  <c r="E33" i="55" s="1"/>
  <c r="E32" i="55" s="1"/>
  <c r="E31" i="55" s="1"/>
  <c r="E30" i="55" s="1"/>
  <c r="E29" i="55" s="1"/>
  <c r="E28" i="55" s="1"/>
  <c r="E27" i="55" s="1"/>
  <c r="E26" i="55" s="1"/>
  <c r="E25" i="55" s="1"/>
  <c r="E24" i="55" s="1"/>
  <c r="E23" i="55" s="1"/>
  <c r="E22" i="55" s="1"/>
  <c r="E21" i="55" s="1"/>
  <c r="E20" i="55" s="1"/>
  <c r="E19" i="55" s="1"/>
  <c r="E18" i="55" s="1"/>
  <c r="E17" i="55" s="1"/>
  <c r="E16" i="55" s="1"/>
  <c r="E15" i="55" s="1"/>
  <c r="E14" i="55" s="1"/>
  <c r="E13" i="55" s="1"/>
  <c r="E12" i="55" s="1"/>
  <c r="E11" i="55" s="1"/>
  <c r="E10" i="55" s="1"/>
  <c r="D15" i="76"/>
  <c r="F30" i="55"/>
  <c r="F50" i="55"/>
  <c r="F22" i="55"/>
  <c r="F53" i="55"/>
  <c r="F32" i="55"/>
  <c r="F11" i="55"/>
  <c r="F37" i="55"/>
  <c r="F40" i="55"/>
  <c r="F35" i="55"/>
  <c r="F51" i="55"/>
  <c r="F39" i="55"/>
  <c r="F43" i="55"/>
  <c r="F26" i="55"/>
  <c r="F10" i="55"/>
  <c r="F54" i="55"/>
  <c r="F19" i="55"/>
  <c r="F13" i="55"/>
  <c r="F25" i="55"/>
  <c r="F42" i="55"/>
  <c r="F18" i="55"/>
  <c r="F23" i="55"/>
  <c r="F48" i="55"/>
  <c r="F14" i="55"/>
  <c r="F31" i="55"/>
  <c r="F41" i="55"/>
  <c r="F28" i="55"/>
  <c r="F38" i="55"/>
  <c r="F56" i="55"/>
  <c r="F49" i="55"/>
  <c r="F27" i="55"/>
  <c r="F52" i="55"/>
  <c r="F16" i="55"/>
  <c r="F17" i="55"/>
  <c r="F29" i="55"/>
  <c r="F45" i="55"/>
  <c r="F62" i="55"/>
  <c r="F61" i="55" s="1"/>
  <c r="F60" i="55" s="1"/>
  <c r="F59" i="55" s="1"/>
  <c r="F58" i="55" s="1"/>
  <c r="F57" i="55" s="1"/>
  <c r="F20" i="55"/>
  <c r="F44" i="55"/>
  <c r="F33" i="55"/>
  <c r="F15" i="55"/>
  <c r="F34" i="55"/>
  <c r="F47" i="55"/>
  <c r="F36" i="55"/>
  <c r="F55" i="55"/>
  <c r="F12" i="55"/>
  <c r="F24" i="55"/>
  <c r="F46" i="55"/>
  <c r="F21" i="55"/>
  <c r="D10" i="76"/>
  <c r="C7" i="75"/>
  <c r="D14" i="76"/>
  <c r="D12" i="76"/>
  <c r="D11" i="76"/>
  <c r="D17" i="76"/>
  <c r="B7" i="75"/>
  <c r="E73" i="59" l="1"/>
  <c r="E72" i="59" s="1"/>
  <c r="E71" i="59" s="1"/>
  <c r="E70" i="59" s="1"/>
  <c r="E69" i="59" s="1"/>
  <c r="E68" i="59" s="1"/>
  <c r="E67" i="59" s="1"/>
  <c r="E66" i="59" s="1"/>
  <c r="E65" i="59" s="1"/>
  <c r="E64" i="59" s="1"/>
  <c r="E63" i="59" s="1"/>
  <c r="E62" i="59" s="1"/>
  <c r="E61" i="59" s="1"/>
  <c r="E60" i="59" s="1"/>
  <c r="E59" i="59" s="1"/>
  <c r="E58" i="59" s="1"/>
  <c r="E57" i="59" s="1"/>
  <c r="E56" i="59" s="1"/>
  <c r="E55" i="59" s="1"/>
  <c r="E54" i="59" s="1"/>
  <c r="E53" i="59" s="1"/>
  <c r="E52" i="59" s="1"/>
  <c r="E51" i="59" s="1"/>
  <c r="E50" i="59" s="1"/>
  <c r="E49" i="59" s="1"/>
  <c r="E48" i="59" s="1"/>
  <c r="E47" i="59" s="1"/>
  <c r="E46" i="59" s="1"/>
  <c r="E45" i="59" s="1"/>
  <c r="E44" i="59" s="1"/>
  <c r="E43" i="59" s="1"/>
  <c r="E42" i="59" s="1"/>
  <c r="E41" i="59" s="1"/>
  <c r="E40" i="59" s="1"/>
  <c r="E39" i="59" s="1"/>
  <c r="E38" i="59" s="1"/>
  <c r="E37" i="59" s="1"/>
  <c r="E36" i="59" s="1"/>
  <c r="E35" i="59" s="1"/>
  <c r="E34" i="59" s="1"/>
  <c r="E33" i="59" s="1"/>
  <c r="E32" i="59" s="1"/>
  <c r="E31" i="59" s="1"/>
  <c r="E30" i="59" s="1"/>
  <c r="E29" i="59" s="1"/>
  <c r="E28" i="59" s="1"/>
  <c r="E27" i="59" s="1"/>
  <c r="E26" i="59" s="1"/>
  <c r="E25" i="59" s="1"/>
  <c r="E24" i="59" s="1"/>
  <c r="E23" i="59" s="1"/>
  <c r="E22" i="59" s="1"/>
  <c r="E21" i="59" s="1"/>
  <c r="E20" i="59" s="1"/>
  <c r="E19" i="59" s="1"/>
  <c r="E18" i="59" s="1"/>
  <c r="E17" i="59" s="1"/>
  <c r="E16" i="59" s="1"/>
  <c r="E15" i="59" s="1"/>
  <c r="E14" i="59" s="1"/>
  <c r="E13" i="59" s="1"/>
  <c r="E12" i="59" s="1"/>
  <c r="E11" i="59" s="1"/>
  <c r="D22" i="76"/>
  <c r="D23" i="76"/>
  <c r="D24" i="76"/>
</calcChain>
</file>

<file path=xl/sharedStrings.xml><?xml version="1.0" encoding="utf-8"?>
<sst xmlns="http://schemas.openxmlformats.org/spreadsheetml/2006/main" count="2183" uniqueCount="457">
  <si>
    <t>Ballarat</t>
  </si>
  <si>
    <t>Horsham</t>
  </si>
  <si>
    <t>Mildura</t>
  </si>
  <si>
    <t>Swan Hill</t>
  </si>
  <si>
    <t>Wangaratta</t>
  </si>
  <si>
    <t>Warrnambool</t>
  </si>
  <si>
    <t>Wodonga</t>
  </si>
  <si>
    <t>count</t>
  </si>
  <si>
    <t>Whittlesea</t>
  </si>
  <si>
    <t>Yarra Ranges</t>
  </si>
  <si>
    <t>Frankston</t>
  </si>
  <si>
    <t>Melton</t>
  </si>
  <si>
    <t xml:space="preserve"> </t>
  </si>
  <si>
    <t>Median</t>
  </si>
  <si>
    <t>Victoria</t>
  </si>
  <si>
    <t>Melbourne</t>
  </si>
  <si>
    <t>Inner Melbourne</t>
  </si>
  <si>
    <t>Inner Eastern Melbourne</t>
  </si>
  <si>
    <t>Southern Melbourne</t>
  </si>
  <si>
    <t>Western Melbourne</t>
  </si>
  <si>
    <t>North Western Melbourne</t>
  </si>
  <si>
    <t>North Eastern Melbourne</t>
  </si>
  <si>
    <t>Outer Eastern Melbourne</t>
  </si>
  <si>
    <t>South Eastern Melbourne</t>
  </si>
  <si>
    <t>Mornington Peninsula</t>
  </si>
  <si>
    <t>Barwon-South West</t>
  </si>
  <si>
    <t>Gippsland</t>
  </si>
  <si>
    <t>Goulbourn-Ovens-Murray</t>
  </si>
  <si>
    <t>Loddon-Mallee</t>
  </si>
  <si>
    <t>Central Highlands-Wimmera</t>
  </si>
  <si>
    <t>Region</t>
  </si>
  <si>
    <t>1 Bed Flat</t>
  </si>
  <si>
    <t>2 Bed Flat</t>
  </si>
  <si>
    <t>3 Bed Flat</t>
  </si>
  <si>
    <t>2 Bed House</t>
  </si>
  <si>
    <t>3 Bed House</t>
  </si>
  <si>
    <t>4 Bed House</t>
  </si>
  <si>
    <t>Total</t>
  </si>
  <si>
    <t/>
  </si>
  <si>
    <t>Count</t>
  </si>
  <si>
    <t>Ann % Ch</t>
  </si>
  <si>
    <t>-</t>
  </si>
  <si>
    <t>Household type</t>
  </si>
  <si>
    <t>Singles on Newstart</t>
  </si>
  <si>
    <t>Single Parent with 1 child</t>
  </si>
  <si>
    <t>Couple on Newstart with 2 children</t>
  </si>
  <si>
    <t>Couple on Newstart with 4 children</t>
  </si>
  <si>
    <t>Assumed property size</t>
  </si>
  <si>
    <t>1 bedroom</t>
  </si>
  <si>
    <t>2 bedroom</t>
  </si>
  <si>
    <t>3 bedroom</t>
  </si>
  <si>
    <t>Weekly income (net of RA)</t>
  </si>
  <si>
    <t>Affordable weekly rent</t>
  </si>
  <si>
    <t>Affordable rentals (number)</t>
  </si>
  <si>
    <t>Affordable rentals (% of total)</t>
  </si>
  <si>
    <t>1 Bedroom</t>
  </si>
  <si>
    <t>2 Bedroom</t>
  </si>
  <si>
    <t>3 Bedroom</t>
  </si>
  <si>
    <t xml:space="preserve">Number </t>
  </si>
  <si>
    <t>Percent</t>
  </si>
  <si>
    <t>Metropolitan Melbourne</t>
  </si>
  <si>
    <t>Goulburn-Ovens-Murray</t>
  </si>
  <si>
    <t>4+ Bedroom</t>
  </si>
  <si>
    <t>Affordable</t>
  </si>
  <si>
    <t>Alpine</t>
  </si>
  <si>
    <t>Ararat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</si>
  <si>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</si>
  <si>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</si>
  <si>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</si>
  <si>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</si>
  <si>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</si>
  <si>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</si>
  <si>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</si>
  <si>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</si>
  <si>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</si>
  <si>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</si>
  <si>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</si>
  <si>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</si>
  <si>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</si>
  <si>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</si>
  <si>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</si>
  <si>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</si>
  <si>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</si>
  <si>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</si>
  <si>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</si>
  <si>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</si>
  <si>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</si>
  <si>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</si>
  <si>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</si>
  <si>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</si>
  <si>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</si>
  <si>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</si>
  <si>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</si>
  <si>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</si>
  <si>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</si>
  <si>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</si>
  <si>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</si>
  <si>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</si>
  <si>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</si>
  <si>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</si>
  <si>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</si>
  <si>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</si>
  <si>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</si>
  <si>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</si>
  <si>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Mitchell</t>
  </si>
  <si>
    <t>Moira</t>
  </si>
  <si>
    <t>Monash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</si>
  <si>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</si>
  <si>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</si>
  <si>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</si>
  <si>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</si>
  <si>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</si>
  <si>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</si>
  <si>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</si>
  <si>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</si>
  <si>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</si>
  <si>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</si>
  <si>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</si>
  <si>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</si>
  <si>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</si>
  <si>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</si>
  <si>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</si>
  <si>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</si>
  <si>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</si>
  <si>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</si>
  <si>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</si>
  <si>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</si>
  <si>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Wyndham</t>
  </si>
  <si>
    <t>Yarra</t>
  </si>
  <si>
    <t>Yarriambiack</t>
  </si>
  <si>
    <t>Ann % ch</t>
  </si>
  <si>
    <t>Mornington Penin'a</t>
  </si>
  <si>
    <t>Rent Index</t>
  </si>
  <si>
    <t>Median Rent</t>
  </si>
  <si>
    <t>Quarterly Change</t>
  </si>
  <si>
    <t>Annual Change</t>
  </si>
  <si>
    <t>Rent Indices at a glance</t>
  </si>
  <si>
    <t>Quarterly Change*</t>
  </si>
  <si>
    <t>Annual Change*</t>
  </si>
  <si>
    <t>MRI ann % change</t>
  </si>
  <si>
    <t>Figure 3</t>
  </si>
  <si>
    <t>Figure 6</t>
  </si>
  <si>
    <t>Regional Victoria</t>
  </si>
  <si>
    <t>Regional</t>
  </si>
  <si>
    <t>Southern Metro</t>
  </si>
  <si>
    <t>Ave 5 yr % ch</t>
  </si>
  <si>
    <t>* percentage change figures are calculated from relevant Rent Index.</t>
  </si>
  <si>
    <t>Metro</t>
  </si>
  <si>
    <t>Albert Park-Middle Park-West St Kilda</t>
  </si>
  <si>
    <t>Armadale</t>
  </si>
  <si>
    <t>Carlton North</t>
  </si>
  <si>
    <t>Carlton-Parkville</t>
  </si>
  <si>
    <t>CBD-St Kilda Rd</t>
  </si>
  <si>
    <t>Collingwood-Abbotsford</t>
  </si>
  <si>
    <t>Docklands</t>
  </si>
  <si>
    <t>East Melbourne</t>
  </si>
  <si>
    <t>East St Kilda</t>
  </si>
  <si>
    <t>Elwood</t>
  </si>
  <si>
    <t>Fitzroy</t>
  </si>
  <si>
    <t>Fitzroy North-Clifton Hill</t>
  </si>
  <si>
    <t>Flemington-Kensington</t>
  </si>
  <si>
    <t>North Melbourne-West Melbourne</t>
  </si>
  <si>
    <t>Port Melbourne</t>
  </si>
  <si>
    <t>Prahran-Windsor</t>
  </si>
  <si>
    <t>Richmond-Burnley</t>
  </si>
  <si>
    <t>South Melbourne</t>
  </si>
  <si>
    <t>South Yarra</t>
  </si>
  <si>
    <t>Southbank</t>
  </si>
  <si>
    <t>St Kilda</t>
  </si>
  <si>
    <t>Toorak</t>
  </si>
  <si>
    <t>Balwyn</t>
  </si>
  <si>
    <t>Blackburn</t>
  </si>
  <si>
    <t>Box Hill</t>
  </si>
  <si>
    <t>Bulleen-Templestowe-Doncaster</t>
  </si>
  <si>
    <t>Burwood-Ashburton</t>
  </si>
  <si>
    <t>Camberwell-Glen Iris</t>
  </si>
  <si>
    <t>Canterbury-Surrey Hills-Mont Albert</t>
  </si>
  <si>
    <t>Chadstone-Oakleigh</t>
  </si>
  <si>
    <t>Clayton</t>
  </si>
  <si>
    <t>Doncaster East-Donvale</t>
  </si>
  <si>
    <t>East Hawthorn</t>
  </si>
  <si>
    <t>Glen Waverley-Mulgrave</t>
  </si>
  <si>
    <t>Hawthorn</t>
  </si>
  <si>
    <t>Kew</t>
  </si>
  <si>
    <t>Mount Waverley</t>
  </si>
  <si>
    <t>Nunawading-Mitcham</t>
  </si>
  <si>
    <t>Vermont-Forest Hill-Burwood East</t>
  </si>
  <si>
    <t>Aspendale-Chelsea-Carrum</t>
  </si>
  <si>
    <t>Bentleigh</t>
  </si>
  <si>
    <t>Brighton</t>
  </si>
  <si>
    <t>Brighton East</t>
  </si>
  <si>
    <t>Carnegie</t>
  </si>
  <si>
    <t>Caulfield</t>
  </si>
  <si>
    <t>Cheltenham</t>
  </si>
  <si>
    <t>Elsternwick</t>
  </si>
  <si>
    <t>Hampton-Beaumaris</t>
  </si>
  <si>
    <t>Malvern</t>
  </si>
  <si>
    <t>Malvern East</t>
  </si>
  <si>
    <t>Mentone-Parkdale-Mordialloc</t>
  </si>
  <si>
    <t>Murrumbeena-Hughesdale</t>
  </si>
  <si>
    <t>Outer Western Melbourne</t>
  </si>
  <si>
    <t>Altona</t>
  </si>
  <si>
    <t>Footscray</t>
  </si>
  <si>
    <t>Keilor East-Avondale Heights</t>
  </si>
  <si>
    <t>Newport-Spotswood</t>
  </si>
  <si>
    <t>St Albans-Deer Park</t>
  </si>
  <si>
    <t>Sunshine</t>
  </si>
  <si>
    <t>Sydenham</t>
  </si>
  <si>
    <t>Werribee-Hoppers Crossing</t>
  </si>
  <si>
    <t>West Footscray</t>
  </si>
  <si>
    <t>Williamstown</t>
  </si>
  <si>
    <t>Yarraville-Seddon</t>
  </si>
  <si>
    <t>Broadmeadows-Roxburgh Park</t>
  </si>
  <si>
    <t>Brunswick</t>
  </si>
  <si>
    <t>Coburg-Pascoe Vale South</t>
  </si>
  <si>
    <t>Craigieburn</t>
  </si>
  <si>
    <t>East Brunswick</t>
  </si>
  <si>
    <t>Essendon</t>
  </si>
  <si>
    <t>Gladstone Park-Tullamarine</t>
  </si>
  <si>
    <t>Keilor</t>
  </si>
  <si>
    <t>Moonee Ponds-Ascot Vale</t>
  </si>
  <si>
    <t>Oak Park-Glenroy-Fawkner</t>
  </si>
  <si>
    <t>Pascoe Vale-Coburg North</t>
  </si>
  <si>
    <t>Sunbury</t>
  </si>
  <si>
    <t>West Brunswick</t>
  </si>
  <si>
    <t>Bundoora-Greensborough-Hurstbridge</t>
  </si>
  <si>
    <t>Eltham-Research-Montmorency</t>
  </si>
  <si>
    <t>Fairfield-Alphington</t>
  </si>
  <si>
    <t>Heidelberg-Heidelberg West</t>
  </si>
  <si>
    <t>Ivanhoe-Ivanhoe East</t>
  </si>
  <si>
    <t>Mill Park-Epping</t>
  </si>
  <si>
    <t>Northcote</t>
  </si>
  <si>
    <t>Preston</t>
  </si>
  <si>
    <t>Reservoir</t>
  </si>
  <si>
    <t>Thomastown-Lalor</t>
  </si>
  <si>
    <t>Thornbury</t>
  </si>
  <si>
    <t>Bayswater</t>
  </si>
  <si>
    <t>Boronia</t>
  </si>
  <si>
    <t>Croydon-Lilydale</t>
  </si>
  <si>
    <t>Ferntree Gully</t>
  </si>
  <si>
    <t>Ringwood</t>
  </si>
  <si>
    <t>Rowville</t>
  </si>
  <si>
    <t>Wantirna-Scoresby</t>
  </si>
  <si>
    <t>Berwick</t>
  </si>
  <si>
    <t>Cranbourne</t>
  </si>
  <si>
    <t>Dandenong</t>
  </si>
  <si>
    <t>Dandenong North-Endeavour Hills</t>
  </si>
  <si>
    <t>Narre Warren-Hampton Park</t>
  </si>
  <si>
    <t>Noble Park</t>
  </si>
  <si>
    <t>Pakenham</t>
  </si>
  <si>
    <t>Springvale</t>
  </si>
  <si>
    <t>Dromana-Portsea</t>
  </si>
  <si>
    <t>Hastings-Flinders</t>
  </si>
  <si>
    <t>Mt Eliza-Mornington-Mt Martha</t>
  </si>
  <si>
    <t>Seaford-Carrum Downs</t>
  </si>
  <si>
    <t>Geelong</t>
  </si>
  <si>
    <t>Belmont-Grovedale</t>
  </si>
  <si>
    <t>Corio</t>
  </si>
  <si>
    <t>Herne Hill-Geelong West</t>
  </si>
  <si>
    <t>Lara</t>
  </si>
  <si>
    <t>Newtown</t>
  </si>
  <si>
    <t>North Geelong</t>
  </si>
  <si>
    <t>Mount Clear-Buninyong</t>
  </si>
  <si>
    <t>Sebastopol-Delacombe</t>
  </si>
  <si>
    <t>Wendouree-Alfredton</t>
  </si>
  <si>
    <t>Bendigo</t>
  </si>
  <si>
    <t>Flora Hill-Bendigo East</t>
  </si>
  <si>
    <t>Golden Square-Kangaroo Flat</t>
  </si>
  <si>
    <t>North Bendigo</t>
  </si>
  <si>
    <t>Other Regional Centres</t>
  </si>
  <si>
    <t>Bairnsdale</t>
  </si>
  <si>
    <t>Castlemaine</t>
  </si>
  <si>
    <t>Echuca</t>
  </si>
  <si>
    <t>Hamilton</t>
  </si>
  <si>
    <t>Moe-Newborough</t>
  </si>
  <si>
    <t>Morwell</t>
  </si>
  <si>
    <t>Ocean Grove-Barwon Heads</t>
  </si>
  <si>
    <t>Portland</t>
  </si>
  <si>
    <t>Sale-Maffra</t>
  </si>
  <si>
    <t>Seymour</t>
  </si>
  <si>
    <t>Shepparton</t>
  </si>
  <si>
    <t>Torquay</t>
  </si>
  <si>
    <t>Traralgon</t>
  </si>
  <si>
    <t>Warragul</t>
  </si>
  <si>
    <t>Figure 8</t>
  </si>
  <si>
    <t>Change</t>
  </si>
  <si>
    <t>Turnover rate</t>
  </si>
  <si>
    <t>Notes:</t>
  </si>
  <si>
    <t>2. Bond refunds (moving annual total) as % of total active bonds</t>
  </si>
  <si>
    <t>4+ bedroom</t>
  </si>
  <si>
    <t>Property Type</t>
  </si>
  <si>
    <t>2 Bedrooms</t>
  </si>
  <si>
    <t>3 Bedrooms</t>
  </si>
  <si>
    <t>4+ Bedrooms</t>
  </si>
  <si>
    <t>13 term henderson</t>
  </si>
  <si>
    <t>na</t>
  </si>
  <si>
    <t>%</t>
  </si>
  <si>
    <t>VRI ann % change</t>
  </si>
  <si>
    <t>5 yr % ch</t>
  </si>
  <si>
    <t>% change</t>
  </si>
  <si>
    <t>Turnover</t>
  </si>
  <si>
    <t>2 bedrooms</t>
  </si>
  <si>
    <t>3 bedrooms</t>
  </si>
  <si>
    <t>4+ bedrooms</t>
  </si>
  <si>
    <t>All properties</t>
  </si>
  <si>
    <t>Barwon South West</t>
  </si>
  <si>
    <t>Grampians</t>
  </si>
  <si>
    <t>Loddon Mallee</t>
  </si>
  <si>
    <t>North and West Metro</t>
  </si>
  <si>
    <t>Eastern Metro</t>
  </si>
  <si>
    <t>Contents</t>
  </si>
  <si>
    <t>Front page</t>
  </si>
  <si>
    <t>Figure 1</t>
  </si>
  <si>
    <t>Table 1</t>
  </si>
  <si>
    <t>Median rents and rent indices</t>
  </si>
  <si>
    <t>Table 2</t>
  </si>
  <si>
    <t>Table 3</t>
  </si>
  <si>
    <t>Figure 2</t>
  </si>
  <si>
    <t>Table 4</t>
  </si>
  <si>
    <t>Table 5</t>
  </si>
  <si>
    <t>Table 6</t>
  </si>
  <si>
    <t>New lettings for statistical regions</t>
  </si>
  <si>
    <t>Figure 4</t>
  </si>
  <si>
    <t>Figure 5a</t>
  </si>
  <si>
    <t>Figure 5b</t>
  </si>
  <si>
    <t>Table 7</t>
  </si>
  <si>
    <t>Tenancy duration and turnover</t>
  </si>
  <si>
    <t>Table 8</t>
  </si>
  <si>
    <t>Figure 7</t>
  </si>
  <si>
    <t>Table 9</t>
  </si>
  <si>
    <t>Table 10</t>
  </si>
  <si>
    <t>Table 11</t>
  </si>
  <si>
    <t>Table 12</t>
  </si>
  <si>
    <t>Table 13</t>
  </si>
  <si>
    <t>Table 13: Affordable lettings for local government areas</t>
  </si>
  <si>
    <t>2 Bedroom Flat</t>
  </si>
  <si>
    <t>Worksheet</t>
  </si>
  <si>
    <t>Title</t>
  </si>
  <si>
    <t>Figure 1: Metropolitan Rent Index and Regional Rent Index - annual percent change</t>
  </si>
  <si>
    <t>Difference between Melb &amp; RV</t>
  </si>
  <si>
    <t>Median duration</t>
  </si>
  <si>
    <t>Source data for Figure 4, Figure 8 and Figure 6</t>
  </si>
  <si>
    <t>5 year</t>
  </si>
  <si>
    <t>Active bonds</t>
  </si>
  <si>
    <t>R</t>
  </si>
  <si>
    <t>M</t>
  </si>
  <si>
    <t>vic</t>
  </si>
  <si>
    <t>metro</t>
  </si>
  <si>
    <t>non-metro</t>
  </si>
  <si>
    <t>#</t>
  </si>
  <si>
    <t>Other worksheets not included in Rental Report - sources for data</t>
  </si>
  <si>
    <t>Source of data for Figure 1 - Rent Indices</t>
  </si>
  <si>
    <t>MRI long-term average
(10 years)</t>
  </si>
  <si>
    <t>RRI long-term average
(10 years)</t>
  </si>
  <si>
    <t>Affordable housing</t>
  </si>
  <si>
    <t>Table 14</t>
  </si>
  <si>
    <t>Affordable lettings for local government areas</t>
  </si>
  <si>
    <t>* percentage change figures are calculated from relevant Rent Index</t>
  </si>
  <si>
    <t>Highest median rents</t>
  </si>
  <si>
    <t>Lowest median rents</t>
  </si>
  <si>
    <t>Metro/RV</t>
  </si>
  <si>
    <t>Table 7: Turnover and tenancy duration</t>
  </si>
  <si>
    <t>1 year</t>
  </si>
  <si>
    <t>Active bonds by local government area</t>
  </si>
  <si>
    <t>Metropolitan Rent Index and Regional Rent Index - annual percent change</t>
  </si>
  <si>
    <t>Table 1: Median rents and rent indices</t>
  </si>
  <si>
    <t>Contents page</t>
  </si>
  <si>
    <t>RRI ann % change</t>
  </si>
  <si>
    <t>Melbourne vacancy rate</t>
  </si>
  <si>
    <t>Regional vacancy rate</t>
  </si>
  <si>
    <t>Percentile 25</t>
  </si>
  <si>
    <t>Percentile 75</t>
  </si>
  <si>
    <t>Geelong-Newcomb</t>
  </si>
  <si>
    <t>Data source</t>
  </si>
  <si>
    <t>Median rents for new lettings by statistical region</t>
  </si>
  <si>
    <t>Median rents for new lettings by major property types</t>
  </si>
  <si>
    <t>Highest and lowest median rents in metropolitan Melbourne and regional Victoria</t>
  </si>
  <si>
    <t>Overall new lettings for Melbourne, Regional Victoria and Victoria</t>
  </si>
  <si>
    <t>Median tenancy duration (months) and turnover by dwelling size</t>
  </si>
  <si>
    <t>Rental vacancy rate - trend</t>
  </si>
  <si>
    <t>Affordable rentals as percent of all rentals, Victoria</t>
  </si>
  <si>
    <t>Rental affordability by indicative households on Centrelink incomes</t>
  </si>
  <si>
    <t>Moving annual median rents for suburbs/towns by major property type</t>
  </si>
  <si>
    <t>Median rents for local government areas, by DHS region, by major property type</t>
  </si>
  <si>
    <t>Moving annual median rents for 2 bedroom flats  in metropolitan Melbourne</t>
  </si>
  <si>
    <t>Moving annual median rents for 3 bedroom houses in metropolitan Melbourne</t>
  </si>
  <si>
    <t>Total active residential bonds, Victoria - annual percentage change</t>
  </si>
  <si>
    <t>Number of active bonds by suburbs for metropolitan Melbourne</t>
  </si>
  <si>
    <t>Number of active bonds by local government area for regional Victoria</t>
  </si>
  <si>
    <t>Affordable dwellings in metropolitan Melbourne by local government area</t>
  </si>
  <si>
    <t>Affordable dwellings in regional Victoria by local government area</t>
  </si>
  <si>
    <t>Table 2: Median rents for new lettings by statistical region</t>
  </si>
  <si>
    <t>Table 3: Median rents for new lettings by major property types</t>
  </si>
  <si>
    <t>Figure 2: Moving annual median rents for 2 bedroom flats in metropolitan Melbourne</t>
  </si>
  <si>
    <t>Figure 3: Moving annual median rents for 3 bedroom houses in metropolitan Melbourne</t>
  </si>
  <si>
    <t>Table 4: Highest and lowest median rents in metropolitan Melbourne and regional Victoria</t>
  </si>
  <si>
    <t>Table 5: Overall new lettings for Melbourne, regional Victoria, and Victoria</t>
  </si>
  <si>
    <t>Table 6: New lettings for statistical regions</t>
  </si>
  <si>
    <t>Figure 4: Total Active Residential Bonds, Victoria - annual percentage change</t>
  </si>
  <si>
    <t>Figure 5a: Number of active bonds by suburb for metropolitan Melbourne</t>
  </si>
  <si>
    <t>Figure 5b: Number of active bonds by local government area for Regional Victoria</t>
  </si>
  <si>
    <t>Table 8: Median tenancy duration (months) and turnover by dwelling size</t>
  </si>
  <si>
    <t>Table 9: Rental affordability by indicative households on Centrelink incomes</t>
  </si>
  <si>
    <t>Table 10: Affordable lettings for indicative households on Centrelink incomes by region</t>
  </si>
  <si>
    <t>Affordable lettings for indicative households on Centrelink incomes by region</t>
  </si>
  <si>
    <t>Table 11: Moving annual median rents for suburbs/towns by major property type</t>
  </si>
  <si>
    <t>Table 12: Median rents for local government areas, by DHS region, by major property type</t>
  </si>
  <si>
    <t>1. Average is the median duration (months) from bond lodgement date to bond claim date for refunds in that quarter</t>
  </si>
  <si>
    <t>Average tenancy duration</t>
  </si>
  <si>
    <t>Figure 7: Rental vacancy rate - trend</t>
  </si>
  <si>
    <t>Annual % change</t>
  </si>
  <si>
    <t>Figure 8: Affordable rentals as percent of all rentals, Victoria</t>
  </si>
  <si>
    <t>Lending to investors in residential housing</t>
  </si>
  <si>
    <t>Figure 9a</t>
  </si>
  <si>
    <t>Figure 9b</t>
  </si>
  <si>
    <t>Figure 9a: Affordable dwellings in metropolitan Melbourne by local government area</t>
  </si>
  <si>
    <t>Figure 9b: Affordable dwellings in regional Victoria by local government area</t>
  </si>
  <si>
    <t>Source of data for Figures 4 &amp; 8 - Actives bonds &amp; housing affordability</t>
  </si>
  <si>
    <t>Source data for Figure 7 and Figure 6</t>
  </si>
  <si>
    <t>Month</t>
  </si>
  <si>
    <t>Quarter</t>
  </si>
  <si>
    <t>Source data</t>
  </si>
  <si>
    <t>Fig 1 source</t>
  </si>
  <si>
    <t>Fig 4&amp;8 source</t>
  </si>
  <si>
    <t>Fig 6&amp;7 source</t>
  </si>
  <si>
    <t>Figure 1: Rent Indices data</t>
  </si>
  <si>
    <t>5 year average annual % change</t>
  </si>
  <si>
    <t>10 year average annual % change</t>
  </si>
  <si>
    <t>Vacancy rate data</t>
  </si>
  <si>
    <t>Investor finance data</t>
  </si>
  <si>
    <t>Lending to investors ($m)</t>
  </si>
  <si>
    <t>Investor share of all housing loans (%)</t>
  </si>
  <si>
    <t>Proportion of new lettings in Melbourne</t>
  </si>
  <si>
    <t>Metro/Rural</t>
  </si>
  <si>
    <t>Source of data for Figure 6 &amp; 7 - Investor financing &amp; Vacancy rates</t>
  </si>
  <si>
    <t>Figure 6: Lending to household investors in residential housing, Victoria</t>
  </si>
  <si>
    <t xml:space="preserve">                </t>
  </si>
  <si>
    <t>Table 14: Active bonds by local government area, June 2006 to June 2021</t>
  </si>
  <si>
    <t>Sep 2006</t>
  </si>
  <si>
    <t>Sep 2007</t>
  </si>
  <si>
    <t>Sep 2008</t>
  </si>
  <si>
    <t>Sep 2009</t>
  </si>
  <si>
    <t>Sep 2010</t>
  </si>
  <si>
    <t>Sep 2011</t>
  </si>
  <si>
    <t>Sep 2012</t>
  </si>
  <si>
    <t>Sep 2013</t>
  </si>
  <si>
    <t>Sep 2014</t>
  </si>
  <si>
    <t>Sep 2015</t>
  </si>
  <si>
    <t>Sep 2016</t>
  </si>
  <si>
    <t>Sep 2017</t>
  </si>
  <si>
    <t>Sep 2018</t>
  </si>
  <si>
    <t>Sep 2019</t>
  </si>
  <si>
    <t>Sep 2020</t>
  </si>
  <si>
    <t>Sep 2021</t>
  </si>
  <si>
    <t>September quarter 2021</t>
  </si>
  <si>
    <t>quarterly increase</t>
  </si>
  <si>
    <t>annual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</si>
</sst>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76" formatCode="&quot;$&quot;#,##0;\-&quot;$&quot;#,##0"/>
    <numFmt numFmtId="177" formatCode="&quot;$&quot;#,##0;[Red]\-&quot;$&quot;#,##0"/>
    <numFmt numFmtId="178" formatCode="_-&quot;$&quot;* #,##0.00_-;\-&quot;$&quot;* #,##0.00_-;_-&quot;$&quot;* &quot;-&quot;??_-;_-@_-"/>
    <numFmt numFmtId="179" formatCode="_-* #,##0.00_-;\-* #,##0.00_-;_-* &quot;-&quot;??_-;_-@_-"/>
    <numFmt numFmtId="180" formatCode="&quot;$&quot;#,##0_);\(&quot;$&quot;#,##0\)"/>
    <numFmt numFmtId="181" formatCode="&quot;$&quot;#,##0_);[Red]\(&quot;$&quot;#,##0\)"/>
    <numFmt numFmtId="182" formatCode="_(&quot;$&quot;* #,##0.00_);_(&quot;$&quot;* \(#,##0.00\);_(&quot;$&quot;* &quot;-&quot;??_);_(@_)"/>
    <numFmt numFmtId="183" formatCode="&quot;$&quot;#,##0"/>
    <numFmt numFmtId="184" formatCode="0.0%"/>
    <numFmt numFmtId="185" formatCode="_-* #,##0_-;\-* #,##0_-;_-* &quot;-&quot;??_-;_-@_-"/>
    <numFmt numFmtId="186" formatCode="0.0"/>
    <numFmt numFmtId="187" formatCode="0.000"/>
    <numFmt numFmtId="188" formatCode="mmm\-yyyy"/>
    <numFmt numFmtId="189" formatCode="#,##0_ ;\-#,##0\ "/>
  </numFmts>
  <fonts count="49">
    <font>
      <sz val="8"/>
      <name val="Verdana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1"/>
      <name val="Arial"/>
      <family val="2"/>
    </font>
    <font>
      <u/>
      <sz val="8"/>
      <color theme="10"/>
      <name val="Verdana"/>
      <family val="2"/>
    </font>
    <font>
      <sz val="11"/>
      <color theme="1"/>
      <name val="宋体"/>
      <family val="2"/>
      <scheme val="minor"/>
    </font>
    <font>
      <b/>
      <sz val="9"/>
      <name val="Arial"/>
      <family val="2"/>
    </font>
    <font>
      <sz val="10"/>
      <color indexed="10"/>
      <name val="Arial"/>
      <family val="2"/>
    </font>
    <font>
      <i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0"/>
      <name val="Arial"/>
      <family val="2"/>
    </font>
    <font>
      <b/>
      <sz val="9"/>
      <color theme="10"/>
      <name val="Verdana"/>
      <family val="2"/>
    </font>
    <font>
      <b/>
      <sz val="11"/>
      <color theme="10"/>
      <name val="Verdana"/>
      <family val="2"/>
    </font>
    <font>
      <sz val="16"/>
      <color rgb="FFFF0000"/>
      <name val="Verdana"/>
      <family val="2"/>
    </font>
    <font>
      <b/>
      <sz val="9"/>
      <color theme="10"/>
      <name val="Arial"/>
      <family val="2"/>
    </font>
    <font>
      <sz val="20"/>
      <name val="Verdana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u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u/>
      <sz val="8"/>
      <color theme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BE3CB"/>
        <bgColor indexed="64"/>
      </patternFill>
    </fill>
    <fill>
      <patternFill patternType="solid">
        <fgColor rgb="FFD5F1E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11" fillId="0" borderId="0"/>
    <xf numFmtId="0" fontId="1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1" fillId="0" borderId="0"/>
    <xf numFmtId="0" fontId="11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9" fontId="25" fillId="0" borderId="0" applyFont="0" applyFill="0" applyBorder="0" applyAlignment="0" applyProtection="0"/>
    <xf numFmtId="0" fontId="2" fillId="0" borderId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5">
    <xf numFmtId="0" fontId="0" fillId="0" borderId="0" xfId="0"/>
    <xf numFmtId="17" fontId="6" fillId="0" borderId="0" xfId="10" applyNumberFormat="1"/>
    <xf numFmtId="0" fontId="6" fillId="0" borderId="0" xfId="10"/>
    <xf numFmtId="186" fontId="10" fillId="0" borderId="0" xfId="3" applyNumberFormat="1" applyFont="1" applyBorder="1" applyAlignment="1">
      <alignment horizontal="center"/>
    </xf>
    <xf numFmtId="186" fontId="6" fillId="0" borderId="0" xfId="10" applyNumberFormat="1"/>
    <xf numFmtId="187" fontId="6" fillId="0" borderId="0" xfId="10" applyNumberFormat="1"/>
    <xf numFmtId="188" fontId="6" fillId="0" borderId="0" xfId="0" applyNumberFormat="1" applyFont="1" applyAlignment="1">
      <alignment horizontal="left"/>
    </xf>
    <xf numFmtId="0" fontId="8" fillId="0" borderId="0" xfId="9" applyFont="1"/>
    <xf numFmtId="17" fontId="6" fillId="0" borderId="0" xfId="9" applyNumberFormat="1" applyFont="1"/>
    <xf numFmtId="0" fontId="4" fillId="0" borderId="0" xfId="0" applyFont="1"/>
    <xf numFmtId="0" fontId="6" fillId="0" borderId="0" xfId="0" applyFont="1"/>
    <xf numFmtId="3" fontId="6" fillId="0" borderId="0" xfId="0" applyNumberFormat="1" applyFont="1"/>
    <xf numFmtId="17" fontId="6" fillId="0" borderId="0" xfId="0" applyNumberFormat="1" applyFont="1"/>
    <xf numFmtId="0" fontId="7" fillId="0" borderId="0" xfId="18" applyFont="1" applyAlignment="1">
      <alignment horizontal="center"/>
    </xf>
    <xf numFmtId="186" fontId="7" fillId="0" borderId="0" xfId="18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7" fillId="0" borderId="0" xfId="26" applyFont="1"/>
    <xf numFmtId="186" fontId="7" fillId="0" borderId="0" xfId="0" applyNumberFormat="1" applyFont="1" applyAlignment="1">
      <alignment horizontal="center"/>
    </xf>
    <xf numFmtId="184" fontId="6" fillId="0" borderId="0" xfId="16" applyNumberFormat="1" applyFont="1"/>
    <xf numFmtId="0" fontId="12" fillId="0" borderId="0" xfId="7" applyFont="1" applyAlignment="1">
      <alignment horizontal="center"/>
    </xf>
    <xf numFmtId="0" fontId="27" fillId="0" borderId="0" xfId="7" applyFont="1"/>
    <xf numFmtId="0" fontId="22" fillId="0" borderId="0" xfId="0" applyFont="1"/>
    <xf numFmtId="0" fontId="9" fillId="0" borderId="0" xfId="15" applyFont="1" applyAlignment="1">
      <alignment horizontal="left" wrapText="1"/>
    </xf>
    <xf numFmtId="0" fontId="28" fillId="0" borderId="0" xfId="8" applyFont="1" applyAlignment="1">
      <alignment horizontal="right" vertical="center"/>
    </xf>
    <xf numFmtId="0" fontId="28" fillId="0" borderId="0" xfId="15" applyFont="1" applyAlignment="1">
      <alignment horizontal="right" vertical="center" wrapText="1"/>
    </xf>
    <xf numFmtId="0" fontId="29" fillId="0" borderId="0" xfId="15" applyFont="1" applyAlignment="1">
      <alignment horizontal="left"/>
    </xf>
    <xf numFmtId="0" fontId="19" fillId="0" borderId="0" xfId="0" applyFont="1"/>
    <xf numFmtId="0" fontId="7" fillId="0" borderId="0" xfId="0" applyFont="1"/>
    <xf numFmtId="184" fontId="6" fillId="0" borderId="0" xfId="16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0" fontId="30" fillId="0" borderId="0" xfId="27" applyFont="1" applyAlignment="1" applyProtection="1"/>
    <xf numFmtId="0" fontId="30" fillId="0" borderId="0" xfId="27" applyFont="1" applyFill="1" applyAlignment="1" applyProtection="1"/>
    <xf numFmtId="3" fontId="0" fillId="0" borderId="0" xfId="0" applyNumberFormat="1"/>
    <xf numFmtId="0" fontId="16" fillId="0" borderId="0" xfId="0" applyFont="1"/>
    <xf numFmtId="0" fontId="3" fillId="0" borderId="0" xfId="9" applyFont="1"/>
    <xf numFmtId="184" fontId="6" fillId="0" borderId="0" xfId="10" applyNumberFormat="1"/>
    <xf numFmtId="0" fontId="32" fillId="0" borderId="0" xfId="27" applyFont="1" applyFill="1" applyAlignment="1" applyProtection="1"/>
    <xf numFmtId="0" fontId="32" fillId="0" borderId="0" xfId="27" applyFont="1" applyAlignment="1" applyProtection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8" fillId="0" borderId="0" xfId="9" applyFont="1" applyAlignment="1">
      <alignment horizontal="right" wrapText="1"/>
    </xf>
    <xf numFmtId="0" fontId="7" fillId="0" borderId="0" xfId="10" applyFont="1"/>
    <xf numFmtId="0" fontId="21" fillId="0" borderId="0" xfId="0" applyFont="1" applyAlignment="1">
      <alignment vertical="center"/>
    </xf>
    <xf numFmtId="0" fontId="31" fillId="3" borderId="0" xfId="27" applyFont="1" applyFill="1" applyAlignment="1" applyProtection="1">
      <alignment vertical="center"/>
    </xf>
    <xf numFmtId="0" fontId="20" fillId="0" borderId="0" xfId="0" applyFont="1" applyAlignment="1">
      <alignment vertical="center"/>
    </xf>
    <xf numFmtId="185" fontId="18" fillId="0" borderId="0" xfId="1" applyNumberFormat="1" applyFont="1" applyFill="1"/>
    <xf numFmtId="0" fontId="18" fillId="0" borderId="0" xfId="13" applyFont="1"/>
    <xf numFmtId="17" fontId="18" fillId="0" borderId="0" xfId="13" applyNumberFormat="1" applyFont="1" applyAlignment="1">
      <alignment horizontal="right"/>
    </xf>
    <xf numFmtId="0" fontId="18" fillId="0" borderId="0" xfId="13" applyFont="1" applyAlignment="1">
      <alignment horizontal="right"/>
    </xf>
    <xf numFmtId="181" fontId="18" fillId="0" borderId="0" xfId="13" applyNumberFormat="1" applyFont="1" applyAlignment="1">
      <alignment horizontal="right"/>
    </xf>
    <xf numFmtId="0" fontId="26" fillId="0" borderId="0" xfId="13" applyFont="1" applyAlignment="1">
      <alignment horizontal="left" indent="1"/>
    </xf>
    <xf numFmtId="0" fontId="26" fillId="0" borderId="0" xfId="13" applyFont="1"/>
    <xf numFmtId="0" fontId="18" fillId="0" borderId="0" xfId="21" applyFont="1"/>
    <xf numFmtId="185" fontId="6" fillId="0" borderId="0" xfId="1" applyNumberFormat="1" applyFont="1" applyFill="1"/>
    <xf numFmtId="184" fontId="6" fillId="0" borderId="0" xfId="11" applyNumberFormat="1"/>
    <xf numFmtId="0" fontId="13" fillId="0" borderId="0" xfId="11" applyFont="1" applyAlignment="1">
      <alignment horizontal="center"/>
    </xf>
    <xf numFmtId="0" fontId="13" fillId="0" borderId="0" xfId="11" applyFont="1"/>
    <xf numFmtId="3" fontId="13" fillId="0" borderId="0" xfId="11" applyNumberFormat="1" applyFont="1"/>
    <xf numFmtId="0" fontId="6" fillId="0" borderId="0" xfId="11"/>
    <xf numFmtId="0" fontId="6" fillId="0" borderId="0" xfId="0" applyFont="1" applyAlignment="1">
      <alignment horizontal="center"/>
    </xf>
    <xf numFmtId="0" fontId="26" fillId="0" borderId="0" xfId="0" applyFont="1"/>
    <xf numFmtId="0" fontId="26" fillId="0" borderId="0" xfId="12" applyFont="1" applyAlignment="1">
      <alignment horizontal="center"/>
    </xf>
    <xf numFmtId="0" fontId="6" fillId="0" borderId="0" xfId="12" applyAlignment="1">
      <alignment horizontal="center"/>
    </xf>
    <xf numFmtId="184" fontId="6" fillId="0" borderId="0" xfId="16" applyNumberFormat="1" applyFont="1" applyFill="1"/>
    <xf numFmtId="184" fontId="6" fillId="0" borderId="0" xfId="16" applyNumberFormat="1" applyFont="1" applyFill="1" applyAlignment="1">
      <alignment horizontal="center"/>
    </xf>
    <xf numFmtId="17" fontId="26" fillId="0" borderId="0" xfId="0" quotePrefix="1" applyNumberFormat="1" applyFont="1" applyAlignment="1">
      <alignment horizontal="right"/>
    </xf>
    <xf numFmtId="17" fontId="26" fillId="0" borderId="0" xfId="0" applyNumberFormat="1" applyFont="1" applyAlignment="1">
      <alignment horizontal="right"/>
    </xf>
    <xf numFmtId="3" fontId="6" fillId="0" borderId="0" xfId="13" applyNumberFormat="1" applyFont="1" applyAlignment="1">
      <alignment horizontal="right"/>
    </xf>
    <xf numFmtId="177" fontId="6" fillId="0" borderId="0" xfId="13" applyNumberFormat="1" applyFont="1" applyAlignment="1">
      <alignment horizontal="right"/>
    </xf>
    <xf numFmtId="184" fontId="6" fillId="0" borderId="0" xfId="22" applyNumberFormat="1" applyFont="1" applyAlignment="1">
      <alignment horizontal="right"/>
    </xf>
    <xf numFmtId="3" fontId="7" fillId="0" borderId="0" xfId="13" applyNumberFormat="1" applyFont="1" applyAlignment="1">
      <alignment horizontal="right"/>
    </xf>
    <xf numFmtId="177" fontId="7" fillId="0" borderId="0" xfId="13" applyNumberFormat="1" applyFont="1" applyAlignment="1">
      <alignment horizontal="right"/>
    </xf>
    <xf numFmtId="184" fontId="7" fillId="0" borderId="0" xfId="22" applyNumberFormat="1" applyFont="1" applyAlignment="1">
      <alignment horizontal="right"/>
    </xf>
    <xf numFmtId="0" fontId="33" fillId="0" borderId="0" xfId="0" applyFont="1"/>
    <xf numFmtId="3" fontId="18" fillId="0" borderId="0" xfId="0" applyNumberFormat="1" applyFont="1"/>
    <xf numFmtId="17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Continuous"/>
    </xf>
    <xf numFmtId="177" fontId="7" fillId="0" borderId="0" xfId="0" applyNumberFormat="1" applyFont="1" applyAlignment="1">
      <alignment horizontal="centerContinuous"/>
    </xf>
    <xf numFmtId="9" fontId="7" fillId="0" borderId="0" xfId="16" applyFont="1" applyFill="1" applyAlignment="1">
      <alignment horizontal="centerContinuous"/>
    </xf>
    <xf numFmtId="9" fontId="7" fillId="0" borderId="0" xfId="16" applyFont="1" applyFill="1"/>
    <xf numFmtId="0" fontId="8" fillId="0" borderId="0" xfId="0" applyFont="1" applyAlignment="1">
      <alignment vertical="center"/>
    </xf>
    <xf numFmtId="10" fontId="6" fillId="0" borderId="0" xfId="0" applyNumberFormat="1" applyFont="1"/>
    <xf numFmtId="177" fontId="6" fillId="0" borderId="0" xfId="0" applyNumberFormat="1" applyFont="1" applyAlignment="1">
      <alignment horizontal="right"/>
    </xf>
    <xf numFmtId="184" fontId="6" fillId="0" borderId="0" xfId="16" applyNumberFormat="1" applyFont="1" applyAlignment="1">
      <alignment horizontal="right"/>
    </xf>
    <xf numFmtId="17" fontId="19" fillId="0" borderId="0" xfId="0" applyNumberFormat="1" applyFont="1"/>
    <xf numFmtId="17" fontId="18" fillId="0" borderId="0" xfId="0" applyNumberFormat="1" applyFont="1" applyAlignment="1">
      <alignment horizontal="right"/>
    </xf>
    <xf numFmtId="9" fontId="18" fillId="0" borderId="0" xfId="16" applyFont="1" applyFill="1" applyAlignment="1">
      <alignment horizontal="centerContinuous"/>
    </xf>
    <xf numFmtId="0" fontId="18" fillId="0" borderId="0" xfId="0" applyFont="1" applyAlignment="1">
      <alignment horizontal="right"/>
    </xf>
    <xf numFmtId="0" fontId="18" fillId="0" borderId="0" xfId="0" applyFont="1"/>
    <xf numFmtId="9" fontId="18" fillId="0" borderId="0" xfId="16" applyFont="1" applyFill="1"/>
    <xf numFmtId="3" fontId="18" fillId="0" borderId="0" xfId="0" applyNumberFormat="1" applyFont="1" applyAlignment="1">
      <alignment horizontal="right"/>
    </xf>
    <xf numFmtId="177" fontId="18" fillId="0" borderId="0" xfId="0" applyNumberFormat="1" applyFont="1" applyAlignment="1">
      <alignment horizontal="right"/>
    </xf>
    <xf numFmtId="184" fontId="18" fillId="0" borderId="0" xfId="16" applyNumberFormat="1" applyFont="1" applyFill="1" applyAlignment="1">
      <alignment horizontal="right"/>
    </xf>
    <xf numFmtId="0" fontId="35" fillId="0" borderId="0" xfId="0" applyFont="1"/>
    <xf numFmtId="183" fontId="18" fillId="0" borderId="0" xfId="0" applyNumberFormat="1" applyFont="1" applyAlignment="1">
      <alignment horizontal="center"/>
    </xf>
    <xf numFmtId="186" fontId="18" fillId="0" borderId="0" xfId="0" applyNumberFormat="1" applyFont="1" applyAlignment="1">
      <alignment horizontal="center"/>
    </xf>
    <xf numFmtId="184" fontId="18" fillId="0" borderId="0" xfId="16" applyNumberFormat="1" applyFont="1" applyFill="1" applyAlignment="1">
      <alignment horizontal="center"/>
    </xf>
    <xf numFmtId="183" fontId="18" fillId="0" borderId="0" xfId="0" applyNumberFormat="1" applyFont="1"/>
    <xf numFmtId="184" fontId="18" fillId="0" borderId="0" xfId="16" applyNumberFormat="1" applyFont="1" applyFill="1" applyBorder="1"/>
    <xf numFmtId="0" fontId="6" fillId="0" borderId="0" xfId="25" applyFont="1"/>
    <xf numFmtId="185" fontId="36" fillId="0" borderId="0" xfId="2" applyNumberFormat="1" applyFont="1"/>
    <xf numFmtId="184" fontId="6" fillId="0" borderId="0" xfId="17" applyNumberFormat="1" applyFont="1"/>
    <xf numFmtId="183" fontId="18" fillId="0" borderId="0" xfId="1" applyNumberFormat="1" applyFont="1" applyFill="1"/>
    <xf numFmtId="184" fontId="37" fillId="0" borderId="0" xfId="1" applyNumberFormat="1" applyFont="1" applyFill="1"/>
    <xf numFmtId="184" fontId="13" fillId="0" borderId="0" xfId="0" applyNumberFormat="1" applyFont="1"/>
    <xf numFmtId="9" fontId="18" fillId="0" borderId="0" xfId="16" applyFont="1"/>
    <xf numFmtId="0" fontId="6" fillId="0" borderId="0" xfId="4" applyFont="1"/>
    <xf numFmtId="0" fontId="6" fillId="0" borderId="0" xfId="4" applyFont="1" applyAlignment="1">
      <alignment horizontal="center"/>
    </xf>
    <xf numFmtId="0" fontId="13" fillId="0" borderId="0" xfId="4" applyFont="1"/>
    <xf numFmtId="0" fontId="6" fillId="0" borderId="0" xfId="4" applyFont="1" applyAlignment="1">
      <alignment horizontal="right"/>
    </xf>
    <xf numFmtId="17" fontId="6" fillId="0" borderId="0" xfId="4" applyNumberFormat="1" applyFont="1"/>
    <xf numFmtId="10" fontId="6" fillId="0" borderId="0" xfId="4" applyNumberFormat="1" applyFont="1"/>
    <xf numFmtId="9" fontId="6" fillId="0" borderId="0" xfId="16" applyFont="1"/>
    <xf numFmtId="10" fontId="6" fillId="0" borderId="0" xfId="25" applyNumberFormat="1" applyFont="1"/>
    <xf numFmtId="185" fontId="6" fillId="0" borderId="0" xfId="25" applyNumberFormat="1" applyFont="1"/>
    <xf numFmtId="0" fontId="38" fillId="0" borderId="0" xfId="25" applyFont="1"/>
    <xf numFmtId="0" fontId="2" fillId="0" borderId="0" xfId="25" applyFont="1"/>
    <xf numFmtId="0" fontId="2" fillId="0" borderId="0" xfId="6" applyFont="1"/>
    <xf numFmtId="1" fontId="2" fillId="0" borderId="0" xfId="6" applyNumberFormat="1" applyFont="1"/>
    <xf numFmtId="0" fontId="18" fillId="0" borderId="0" xfId="6" applyFont="1" applyAlignment="1">
      <alignment wrapText="1"/>
    </xf>
    <xf numFmtId="0" fontId="18" fillId="0" borderId="0" xfId="6" applyFont="1"/>
    <xf numFmtId="185" fontId="18" fillId="0" borderId="0" xfId="6" applyNumberFormat="1" applyFont="1"/>
    <xf numFmtId="0" fontId="26" fillId="0" borderId="0" xfId="0" applyFont="1" applyAlignment="1">
      <alignment horizontal="center"/>
    </xf>
    <xf numFmtId="0" fontId="31" fillId="4" borderId="0" xfId="27" applyFont="1" applyFill="1" applyAlignment="1" applyProtection="1">
      <alignment vertical="center"/>
    </xf>
    <xf numFmtId="0" fontId="34" fillId="4" borderId="0" xfId="27" applyFont="1" applyFill="1" applyAlignment="1" applyProtection="1">
      <alignment vertical="center"/>
    </xf>
    <xf numFmtId="0" fontId="20" fillId="4" borderId="0" xfId="0" applyFont="1" applyFill="1" applyAlignment="1">
      <alignment vertical="center"/>
    </xf>
    <xf numFmtId="0" fontId="39" fillId="0" borderId="0" xfId="24" applyFont="1" applyAlignment="1">
      <alignment vertical="center"/>
    </xf>
    <xf numFmtId="0" fontId="40" fillId="4" borderId="0" xfId="27" applyFont="1" applyFill="1" applyAlignment="1" applyProtection="1">
      <alignment vertical="center"/>
    </xf>
    <xf numFmtId="0" fontId="40" fillId="5" borderId="0" xfId="27" applyFont="1" applyFill="1" applyAlignment="1" applyProtection="1">
      <alignment vertical="center"/>
    </xf>
    <xf numFmtId="0" fontId="41" fillId="0" borderId="0" xfId="24" applyFont="1"/>
    <xf numFmtId="184" fontId="6" fillId="0" borderId="0" xfId="0" applyNumberFormat="1" applyFont="1"/>
    <xf numFmtId="0" fontId="2" fillId="0" borderId="0" xfId="9" applyFont="1"/>
    <xf numFmtId="0" fontId="34" fillId="3" borderId="0" xfId="27" applyFont="1" applyFill="1" applyAlignment="1" applyProtection="1">
      <alignment vertical="center"/>
    </xf>
    <xf numFmtId="3" fontId="2" fillId="0" borderId="0" xfId="0" applyNumberFormat="1" applyFont="1"/>
    <xf numFmtId="184" fontId="2" fillId="0" borderId="0" xfId="16" applyNumberFormat="1" applyFont="1" applyFill="1"/>
    <xf numFmtId="185" fontId="2" fillId="0" borderId="0" xfId="9" applyNumberFormat="1" applyFont="1"/>
    <xf numFmtId="184" fontId="2" fillId="0" borderId="0" xfId="16" applyNumberFormat="1" applyFont="1"/>
    <xf numFmtId="184" fontId="2" fillId="0" borderId="0" xfId="9" applyNumberFormat="1" applyFont="1"/>
    <xf numFmtId="10" fontId="2" fillId="0" borderId="0" xfId="30" applyNumberFormat="1"/>
    <xf numFmtId="10" fontId="2" fillId="0" borderId="0" xfId="9" applyNumberFormat="1" applyFont="1"/>
    <xf numFmtId="0" fontId="6" fillId="0" borderId="0" xfId="0" quotePrefix="1" applyFont="1"/>
    <xf numFmtId="0" fontId="6" fillId="0" borderId="0" xfId="0" applyFont="1" applyAlignment="1">
      <alignment horizontal="right" wrapText="1"/>
    </xf>
    <xf numFmtId="186" fontId="6" fillId="0" borderId="0" xfId="0" applyNumberFormat="1" applyFont="1"/>
    <xf numFmtId="184" fontId="2" fillId="0" borderId="0" xfId="16" applyNumberFormat="1" applyFont="1" applyFill="1" applyBorder="1"/>
    <xf numFmtId="184" fontId="2" fillId="0" borderId="0" xfId="16" applyNumberFormat="1" applyFont="1" applyBorder="1"/>
    <xf numFmtId="0" fontId="13" fillId="0" borderId="0" xfId="0" applyFont="1"/>
    <xf numFmtId="9" fontId="13" fillId="0" borderId="0" xfId="16" applyFont="1" applyFill="1"/>
    <xf numFmtId="0" fontId="6" fillId="0" borderId="1" xfId="0" applyFont="1" applyBorder="1"/>
    <xf numFmtId="0" fontId="6" fillId="0" borderId="1" xfId="11" applyBorder="1" applyAlignment="1">
      <alignment horizontal="right"/>
    </xf>
    <xf numFmtId="184" fontId="6" fillId="0" borderId="1" xfId="11" applyNumberFormat="1" applyBorder="1" applyAlignment="1">
      <alignment horizontal="right"/>
    </xf>
    <xf numFmtId="0" fontId="6" fillId="0" borderId="0" xfId="14" applyFont="1" applyAlignment="1">
      <alignment horizontal="center"/>
    </xf>
    <xf numFmtId="9" fontId="2" fillId="0" borderId="0" xfId="16" applyFont="1" applyFill="1"/>
    <xf numFmtId="9" fontId="2" fillId="4" borderId="0" xfId="16" applyFont="1" applyFill="1"/>
    <xf numFmtId="17" fontId="7" fillId="0" borderId="0" xfId="0" applyNumberFormat="1" applyFont="1"/>
    <xf numFmtId="0" fontId="2" fillId="0" borderId="0" xfId="0" applyFont="1"/>
    <xf numFmtId="185" fontId="2" fillId="4" borderId="0" xfId="1" applyNumberFormat="1" applyFont="1" applyFill="1" applyBorder="1" applyAlignment="1">
      <alignment horizontal="right" vertical="center"/>
    </xf>
    <xf numFmtId="184" fontId="2" fillId="4" borderId="0" xfId="16" applyNumberFormat="1" applyFont="1" applyFill="1" applyBorder="1" applyAlignment="1">
      <alignment horizontal="right" vertical="center"/>
    </xf>
    <xf numFmtId="185" fontId="2" fillId="0" borderId="0" xfId="1" applyNumberFormat="1" applyFont="1" applyFill="1" applyBorder="1" applyAlignment="1">
      <alignment horizontal="center" vertical="center"/>
    </xf>
    <xf numFmtId="184" fontId="2" fillId="0" borderId="0" xfId="16" applyNumberFormat="1" applyFont="1" applyFill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4" applyFont="1"/>
    <xf numFmtId="184" fontId="38" fillId="0" borderId="0" xfId="17" applyNumberFormat="1" applyFont="1"/>
    <xf numFmtId="184" fontId="38" fillId="0" borderId="0" xfId="17" applyNumberFormat="1" applyFont="1" applyFill="1"/>
    <xf numFmtId="0" fontId="23" fillId="0" borderId="0" xfId="25" applyFont="1"/>
    <xf numFmtId="183" fontId="6" fillId="0" borderId="0" xfId="4" applyNumberFormat="1" applyFont="1"/>
    <xf numFmtId="0" fontId="44" fillId="0" borderId="0" xfId="0" applyFont="1"/>
    <xf numFmtId="0" fontId="45" fillId="0" borderId="0" xfId="0" applyFont="1"/>
    <xf numFmtId="0" fontId="38" fillId="0" borderId="0" xfId="0" applyFont="1"/>
    <xf numFmtId="0" fontId="34" fillId="4" borderId="0" xfId="27" applyFont="1" applyFill="1" applyBorder="1" applyAlignment="1" applyProtection="1">
      <alignment vertical="center"/>
    </xf>
    <xf numFmtId="0" fontId="26" fillId="0" borderId="0" xfId="0" applyFont="1" applyAlignment="1">
      <alignment vertical="center"/>
    </xf>
    <xf numFmtId="0" fontId="23" fillId="0" borderId="0" xfId="0" applyFont="1"/>
    <xf numFmtId="0" fontId="6" fillId="0" borderId="0" xfId="0" applyFont="1" applyAlignment="1">
      <alignment vertical="center"/>
    </xf>
    <xf numFmtId="0" fontId="6" fillId="2" borderId="0" xfId="0" applyFont="1" applyFill="1"/>
    <xf numFmtId="0" fontId="18" fillId="0" borderId="0" xfId="24" applyFont="1"/>
    <xf numFmtId="0" fontId="6" fillId="0" borderId="0" xfId="24" applyFont="1"/>
    <xf numFmtId="0" fontId="2" fillId="0" borderId="0" xfId="24" applyFont="1"/>
    <xf numFmtId="0" fontId="26" fillId="0" borderId="0" xfId="24" applyFont="1"/>
    <xf numFmtId="0" fontId="46" fillId="0" borderId="0" xfId="27" applyFont="1" applyAlignment="1" applyProtection="1">
      <alignment vertical="center"/>
    </xf>
    <xf numFmtId="0" fontId="47" fillId="0" borderId="0" xfId="24" applyFont="1"/>
    <xf numFmtId="0" fontId="42" fillId="0" borderId="0" xfId="24" applyFont="1" applyAlignment="1">
      <alignment horizontal="center" vertical="center"/>
    </xf>
    <xf numFmtId="0" fontId="42" fillId="0" borderId="1" xfId="24" applyFont="1" applyBorder="1"/>
    <xf numFmtId="0" fontId="42" fillId="0" borderId="1" xfId="24" applyFont="1" applyBorder="1" applyAlignment="1">
      <alignment horizontal="center"/>
    </xf>
    <xf numFmtId="0" fontId="42" fillId="0" borderId="0" xfId="0" applyFont="1" applyAlignment="1">
      <alignment vertical="center"/>
    </xf>
    <xf numFmtId="0" fontId="8" fillId="0" borderId="0" xfId="0" applyFont="1"/>
    <xf numFmtId="1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83" fontId="2" fillId="0" borderId="0" xfId="0" applyNumberFormat="1" applyFont="1"/>
    <xf numFmtId="17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185" fontId="29" fillId="0" borderId="0" xfId="2" applyNumberFormat="1" applyFont="1"/>
    <xf numFmtId="184" fontId="8" fillId="0" borderId="0" xfId="17" applyNumberFormat="1" applyFont="1"/>
    <xf numFmtId="185" fontId="2" fillId="0" borderId="0" xfId="4" applyNumberFormat="1" applyFont="1"/>
    <xf numFmtId="0" fontId="2" fillId="0" borderId="0" xfId="4" applyFont="1"/>
    <xf numFmtId="180" fontId="2" fillId="0" borderId="0" xfId="0" applyNumberFormat="1" applyFont="1"/>
    <xf numFmtId="176" fontId="2" fillId="0" borderId="0" xfId="0" applyNumberFormat="1" applyFont="1"/>
    <xf numFmtId="185" fontId="9" fillId="0" borderId="0" xfId="2" applyNumberFormat="1" applyFont="1"/>
    <xf numFmtId="184" fontId="2" fillId="0" borderId="0" xfId="17" applyNumberFormat="1" applyFont="1"/>
    <xf numFmtId="9" fontId="2" fillId="0" borderId="0" xfId="17" applyFont="1"/>
    <xf numFmtId="0" fontId="8" fillId="0" borderId="0" xfId="4" applyFont="1" applyAlignment="1">
      <alignment horizontal="center"/>
    </xf>
    <xf numFmtId="17" fontId="8" fillId="0" borderId="0" xfId="4" applyNumberFormat="1" applyFont="1" applyAlignment="1">
      <alignment horizontal="center"/>
    </xf>
    <xf numFmtId="0" fontId="8" fillId="0" borderId="0" xfId="4" applyFont="1" applyAlignment="1">
      <alignment horizontal="left"/>
    </xf>
    <xf numFmtId="0" fontId="2" fillId="0" borderId="0" xfId="4" applyFont="1" applyAlignment="1">
      <alignment horizontal="left" indent="1"/>
    </xf>
    <xf numFmtId="0" fontId="8" fillId="0" borderId="0" xfId="4" applyFont="1"/>
    <xf numFmtId="184" fontId="9" fillId="0" borderId="0" xfId="16" applyNumberFormat="1" applyFont="1" applyAlignment="1">
      <alignment vertical="center"/>
    </xf>
    <xf numFmtId="185" fontId="9" fillId="0" borderId="0" xfId="2" applyNumberFormat="1" applyFont="1" applyAlignment="1">
      <alignment vertical="center"/>
    </xf>
    <xf numFmtId="0" fontId="2" fillId="0" borderId="0" xfId="0" applyFont="1" applyAlignment="1">
      <alignment horizontal="center"/>
    </xf>
    <xf numFmtId="184" fontId="2" fillId="0" borderId="0" xfId="16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183" fontId="2" fillId="0" borderId="0" xfId="1" applyNumberFormat="1" applyFont="1" applyFill="1"/>
    <xf numFmtId="189" fontId="9" fillId="0" borderId="0" xfId="1" applyNumberFormat="1" applyFont="1" applyFill="1"/>
    <xf numFmtId="184" fontId="9" fillId="0" borderId="0" xfId="1" applyNumberFormat="1" applyFont="1" applyFill="1"/>
    <xf numFmtId="3" fontId="6" fillId="0" borderId="1" xfId="0" applyNumberFormat="1" applyFont="1" applyBorder="1" applyAlignment="1">
      <alignment horizontal="right"/>
    </xf>
    <xf numFmtId="184" fontId="6" fillId="0" borderId="1" xfId="16" applyNumberFormat="1" applyFont="1" applyFill="1" applyBorder="1" applyAlignment="1">
      <alignment horizontal="right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184" fontId="7" fillId="0" borderId="0" xfId="16" applyNumberFormat="1" applyFont="1" applyFill="1" applyAlignment="1">
      <alignment horizontal="right" vertical="center"/>
    </xf>
    <xf numFmtId="3" fontId="6" fillId="0" borderId="1" xfId="0" applyNumberFormat="1" applyFont="1" applyBorder="1"/>
    <xf numFmtId="184" fontId="6" fillId="0" borderId="1" xfId="16" applyNumberFormat="1" applyFont="1" applyFill="1" applyBorder="1"/>
    <xf numFmtId="3" fontId="7" fillId="0" borderId="0" xfId="0" applyNumberFormat="1" applyFont="1" applyAlignment="1">
      <alignment vertical="center"/>
    </xf>
    <xf numFmtId="184" fontId="7" fillId="0" borderId="0" xfId="16" applyNumberFormat="1" applyFont="1" applyAlignment="1">
      <alignment vertical="center"/>
    </xf>
    <xf numFmtId="17" fontId="8" fillId="0" borderId="0" xfId="25" applyNumberFormat="1" applyFont="1"/>
    <xf numFmtId="17" fontId="29" fillId="0" borderId="0" xfId="25" applyNumberFormat="1" applyFont="1"/>
    <xf numFmtId="0" fontId="2" fillId="0" borderId="0" xfId="4" applyFont="1" applyAlignment="1">
      <alignment horizontal="right"/>
    </xf>
    <xf numFmtId="184" fontId="2" fillId="0" borderId="0" xfId="25" applyNumberFormat="1" applyFont="1"/>
    <xf numFmtId="185" fontId="2" fillId="0" borderId="0" xfId="25" applyNumberFormat="1" applyFont="1"/>
    <xf numFmtId="0" fontId="8" fillId="0" borderId="0" xfId="25" applyFont="1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right" wrapText="1"/>
    </xf>
    <xf numFmtId="0" fontId="2" fillId="0" borderId="0" xfId="25" applyFont="1" applyAlignment="1">
      <alignment horizontal="center"/>
    </xf>
    <xf numFmtId="0" fontId="8" fillId="0" borderId="0" xfId="25" applyFont="1"/>
    <xf numFmtId="0" fontId="0" fillId="0" borderId="0" xfId="0" applyAlignment="1">
      <alignment vertical="center"/>
    </xf>
    <xf numFmtId="0" fontId="2" fillId="0" borderId="0" xfId="9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9" applyFont="1" applyAlignment="1">
      <alignment horizontal="right" wrapText="1"/>
    </xf>
    <xf numFmtId="0" fontId="8" fillId="0" borderId="0" xfId="9" applyFont="1" applyAlignment="1">
      <alignment horizontal="left"/>
    </xf>
    <xf numFmtId="17" fontId="18" fillId="0" borderId="0" xfId="9" applyNumberFormat="1" applyFont="1"/>
    <xf numFmtId="3" fontId="19" fillId="0" borderId="0" xfId="0" applyNumberFormat="1" applyFont="1"/>
    <xf numFmtId="184" fontId="19" fillId="0" borderId="0" xfId="0" applyNumberFormat="1" applyFont="1"/>
    <xf numFmtId="184" fontId="18" fillId="0" borderId="0" xfId="16" applyNumberFormat="1" applyFont="1" applyFill="1"/>
    <xf numFmtId="187" fontId="18" fillId="0" borderId="0" xfId="10" applyNumberFormat="1" applyFont="1"/>
    <xf numFmtId="184" fontId="18" fillId="0" borderId="0" xfId="16" applyNumberFormat="1" applyFont="1"/>
    <xf numFmtId="0" fontId="18" fillId="0" borderId="0" xfId="10" applyFont="1" applyAlignment="1">
      <alignment horizontal="right"/>
    </xf>
    <xf numFmtId="186" fontId="26" fillId="0" borderId="0" xfId="10" applyNumberFormat="1" applyFont="1" applyAlignment="1">
      <alignment horizontal="center"/>
    </xf>
    <xf numFmtId="186" fontId="18" fillId="0" borderId="0" xfId="10" applyNumberFormat="1" applyFont="1"/>
    <xf numFmtId="186" fontId="26" fillId="0" borderId="0" xfId="0" applyNumberFormat="1" applyFont="1" applyAlignment="1">
      <alignment horizontal="center"/>
    </xf>
    <xf numFmtId="0" fontId="18" fillId="0" borderId="0" xfId="10" applyFont="1"/>
    <xf numFmtId="2" fontId="26" fillId="0" borderId="0" xfId="0" applyNumberFormat="1" applyFont="1" applyAlignment="1">
      <alignment horizontal="center"/>
    </xf>
    <xf numFmtId="177" fontId="26" fillId="0" borderId="0" xfId="0" applyNumberFormat="1" applyFont="1" applyAlignment="1">
      <alignment horizontal="centerContinuous"/>
    </xf>
    <xf numFmtId="9" fontId="26" fillId="0" borderId="0" xfId="16" applyFont="1" applyFill="1" applyAlignment="1">
      <alignment horizontal="centerContinuous"/>
    </xf>
    <xf numFmtId="0" fontId="26" fillId="0" borderId="0" xfId="0" applyFont="1" applyAlignment="1">
      <alignment horizontal="left"/>
    </xf>
    <xf numFmtId="184" fontId="6" fillId="0" borderId="0" xfId="22" applyNumberFormat="1" applyFont="1" applyFill="1" applyAlignment="1">
      <alignment horizontal="right"/>
    </xf>
    <xf numFmtId="184" fontId="7" fillId="0" borderId="0" xfId="22" applyNumberFormat="1" applyFont="1" applyFill="1" applyAlignment="1">
      <alignment horizontal="right"/>
    </xf>
    <xf numFmtId="184" fontId="29" fillId="0" borderId="1" xfId="16" applyNumberFormat="1" applyFont="1" applyFill="1" applyBorder="1" applyAlignment="1">
      <alignment horizontal="center"/>
    </xf>
    <xf numFmtId="184" fontId="29" fillId="4" borderId="1" xfId="16" applyNumberFormat="1" applyFont="1" applyFill="1" applyBorder="1" applyAlignment="1">
      <alignment horizontal="center"/>
    </xf>
    <xf numFmtId="0" fontId="29" fillId="4" borderId="0" xfId="15" applyFont="1" applyFill="1" applyAlignment="1">
      <alignment horizontal="center"/>
    </xf>
    <xf numFmtId="0" fontId="29" fillId="0" borderId="0" xfId="15" applyFont="1" applyAlignment="1">
      <alignment horizontal="center"/>
    </xf>
    <xf numFmtId="0" fontId="8" fillId="4" borderId="0" xfId="8" applyFont="1" applyFill="1" applyAlignment="1">
      <alignment horizontal="center"/>
    </xf>
    <xf numFmtId="0" fontId="26" fillId="0" borderId="1" xfId="13" applyFont="1" applyBorder="1" applyAlignment="1">
      <alignment horizontal="center"/>
    </xf>
    <xf numFmtId="0" fontId="7" fillId="0" borderId="0" xfId="11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</cellXfs>
  <cellStyles count="42">
    <cellStyle name="Comma 2" xfId="2" xr:uid="{00000000-0005-0000-0000-000001000000}"/>
    <cellStyle name="Comma 2 2" xfId="32" xr:uid="{C3E2E122-9D59-42AE-8AAD-6FD05B7ED724}"/>
    <cellStyle name="Comma 3" xfId="19" xr:uid="{00000000-0005-0000-0000-000002000000}"/>
    <cellStyle name="Comma 3 2" xfId="37" xr:uid="{BD0DDBB3-AEFD-43B0-B647-6DC4B1C89217}"/>
    <cellStyle name="Comma 4" xfId="31" xr:uid="{2D3390AB-2548-427A-B7E6-2F06B66FEA69}"/>
    <cellStyle name="Currency 2" xfId="20" xr:uid="{00000000-0005-0000-0000-000004000000}"/>
    <cellStyle name="Currency 2 2" xfId="38" xr:uid="{D6FC28B3-0715-41AD-86A7-45C6CF876608}"/>
    <cellStyle name="Currency 3" xfId="33" xr:uid="{9887E5FD-DA60-4056-9B0E-05D4D75550F7}"/>
    <cellStyle name="Normal 2" xfId="4" xr:uid="{00000000-0005-0000-0000-000007000000}"/>
    <cellStyle name="Normal 2 2" xfId="25" xr:uid="{00000000-0005-0000-0000-000008000000}"/>
    <cellStyle name="Normal 3" xfId="5" xr:uid="{00000000-0005-0000-0000-000009000000}"/>
    <cellStyle name="Normal 3 2" xfId="34" xr:uid="{45194B9B-A9AD-4422-8451-E275826AD08B}"/>
    <cellStyle name="Normal 4" xfId="18" xr:uid="{00000000-0005-0000-0000-00000A000000}"/>
    <cellStyle name="Normal 4 2" xfId="36" xr:uid="{2E69C4D4-F70B-48D3-93CF-04D7DF716775}"/>
    <cellStyle name="Normal 5" xfId="21" xr:uid="{00000000-0005-0000-0000-00000B000000}"/>
    <cellStyle name="Normal 6" xfId="24" xr:uid="{00000000-0005-0000-0000-00000C000000}"/>
    <cellStyle name="Normal 7" xfId="28" xr:uid="{00000000-0005-0000-0000-00000D000000}"/>
    <cellStyle name="Normal 7 2" xfId="40" xr:uid="{CBD6C65A-F8B0-4025-8BC4-4EC37BAB1CF4}"/>
    <cellStyle name="Normal_~0652966" xfId="6" xr:uid="{00000000-0005-0000-0000-00000E000000}"/>
    <cellStyle name="Normal_affordabilitymetro ranges_~0652966 2" xfId="7" xr:uid="{00000000-0005-0000-0000-00000F000000}"/>
    <cellStyle name="Normal_affordabilitymetro ranges_Table 8" xfId="8" xr:uid="{00000000-0005-0000-0000-000010000000}"/>
    <cellStyle name="Normal_Bond_numbers" xfId="9" xr:uid="{00000000-0005-0000-0000-000011000000}"/>
    <cellStyle name="Normal_Book7" xfId="10" xr:uid="{00000000-0005-0000-0000-000012000000}"/>
    <cellStyle name="Normal_Fig 4&amp;8 source" xfId="30" xr:uid="{5763F86A-3A53-4687-9192-3766BA1C0BF8}"/>
    <cellStyle name="Normal_lga affordability 2" xfId="11" xr:uid="{00000000-0005-0000-0000-000013000000}"/>
    <cellStyle name="Normal_lga affordability_table 11" xfId="12" xr:uid="{00000000-0005-0000-0000-000014000000}"/>
    <cellStyle name="Normal_rr suburbs" xfId="13" xr:uid="{00000000-0005-0000-0000-000015000000}"/>
    <cellStyle name="Normal_table 11" xfId="14" xr:uid="{00000000-0005-0000-0000-000016000000}"/>
    <cellStyle name="Normal_table 6_3 2" xfId="26" xr:uid="{00000000-0005-0000-0000-000017000000}"/>
    <cellStyle name="Normal_Table 8" xfId="15" xr:uid="{00000000-0005-0000-0000-000018000000}"/>
    <cellStyle name="Percent 2" xfId="17" xr:uid="{00000000-0005-0000-0000-00001A000000}"/>
    <cellStyle name="Percent 2 2" xfId="35" xr:uid="{2BC30B77-1DDB-425D-B9AC-91ACF91BA1CB}"/>
    <cellStyle name="Percent 3" xfId="22" xr:uid="{00000000-0005-0000-0000-00001B000000}"/>
    <cellStyle name="Percent 4" xfId="23" xr:uid="{00000000-0005-0000-0000-00001C000000}"/>
    <cellStyle name="Percent 4 2" xfId="39" xr:uid="{16417B89-DB72-4E11-B9C3-9E23A24AC23F}"/>
    <cellStyle name="Percent 5" xfId="29" xr:uid="{00000000-0005-0000-0000-00001D000000}"/>
    <cellStyle name="Percent 5 2" xfId="41" xr:uid="{94234356-183A-4C91-8731-7CA13CE23557}"/>
    <cellStyle name="百分比" xfId="16" builtinId="5"/>
    <cellStyle name="常规" xfId="0" builtinId="0"/>
    <cellStyle name="超链接" xfId="27" builtinId="8"/>
    <cellStyle name="货币" xfId="3" builtinId="4"/>
    <cellStyle name="千位分隔" xfId="1" builtinId="3"/>
  </cellStyles>
  <dxfs count="0"/>
  <tableStyles count="0" defaultTableStyle="TableStyleMedium9" defaultPivotStyle="PivotStyleLight16"/>
  <colors>
    <mruColors>
      <color rgb="FFD5F1E5"/>
      <color rgb="FFABE3CB"/>
      <color rgb="FFECB22B"/>
      <color rgb="FF2EB77E"/>
      <color rgb="FF36C5EE"/>
      <color rgb="FF006B3D"/>
      <color rgb="FF3F5176"/>
      <color rgb="FF7C93B9"/>
      <color rgb="FF9DAECB"/>
      <color rgb="FF3F51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087062879767E-2"/>
          <c:y val="7.1916690025400132E-2"/>
          <c:w val="0.87035495351535463"/>
          <c:h val="0.73880658121618292"/>
        </c:manualLayout>
      </c:layout>
      <c:lineChart>
        <c:grouping val="standard"/>
        <c:varyColors val="0"/>
        <c:ser>
          <c:idx val="0"/>
          <c:order val="0"/>
          <c:tx>
            <c:v>Metropolitan Rent Index (MRI)</c:v>
          </c:tx>
          <c:spPr>
            <a:ln w="22225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source'!$B$48:$B$88</c:f>
              <c:numCache>
                <c:formatCode>0.0%</c:formatCode>
                <c:ptCount val="41"/>
                <c:pt idx="0">
                  <c:v>4.1548719615180252E-2</c:v>
                </c:pt>
                <c:pt idx="1">
                  <c:v>2.9313352821923155E-2</c:v>
                </c:pt>
                <c:pt idx="2">
                  <c:v>3.0069544045423502E-2</c:v>
                </c:pt>
                <c:pt idx="3">
                  <c:v>1.5949524769531154E-2</c:v>
                </c:pt>
                <c:pt idx="4">
                  <c:v>1.9072776083735032E-3</c:v>
                </c:pt>
                <c:pt idx="5">
                  <c:v>4.8856814076889687E-3</c:v>
                </c:pt>
                <c:pt idx="6">
                  <c:v>1.2798042301535473E-2</c:v>
                </c:pt>
                <c:pt idx="7">
                  <c:v>1.6052509843240026E-2</c:v>
                </c:pt>
                <c:pt idx="8">
                  <c:v>2.1030837845765316E-2</c:v>
                </c:pt>
                <c:pt idx="9">
                  <c:v>2.4040974618218414E-2</c:v>
                </c:pt>
                <c:pt idx="10">
                  <c:v>1.7591603258249489E-2</c:v>
                </c:pt>
                <c:pt idx="11">
                  <c:v>1.6437637949576533E-2</c:v>
                </c:pt>
                <c:pt idx="12">
                  <c:v>2.4027510200816504E-2</c:v>
                </c:pt>
                <c:pt idx="13">
                  <c:v>1.8967654544773893E-2</c:v>
                </c:pt>
                <c:pt idx="14">
                  <c:v>2.1316143685569555E-2</c:v>
                </c:pt>
                <c:pt idx="15">
                  <c:v>2.2868989562266018E-2</c:v>
                </c:pt>
                <c:pt idx="16">
                  <c:v>2.7758039306768678E-2</c:v>
                </c:pt>
                <c:pt idx="17">
                  <c:v>3.0081764557774004E-2</c:v>
                </c:pt>
                <c:pt idx="18">
                  <c:v>3.2562592054377726E-2</c:v>
                </c:pt>
                <c:pt idx="19">
                  <c:v>3.5955962155404864E-2</c:v>
                </c:pt>
                <c:pt idx="20">
                  <c:v>3.5884950385544512E-2</c:v>
                </c:pt>
                <c:pt idx="21">
                  <c:v>3.8348305442216013E-2</c:v>
                </c:pt>
                <c:pt idx="22">
                  <c:v>3.8072142018090283E-2</c:v>
                </c:pt>
                <c:pt idx="23">
                  <c:v>4.2417738851050935E-2</c:v>
                </c:pt>
                <c:pt idx="24">
                  <c:v>3.481997185290564E-2</c:v>
                </c:pt>
                <c:pt idx="25">
                  <c:v>4.4589890434098889E-2</c:v>
                </c:pt>
                <c:pt idx="26">
                  <c:v>4.1806809926355548E-2</c:v>
                </c:pt>
                <c:pt idx="27">
                  <c:v>2.9444895592276366E-2</c:v>
                </c:pt>
                <c:pt idx="28">
                  <c:v>3.1853432749368471E-2</c:v>
                </c:pt>
                <c:pt idx="29">
                  <c:v>2.0489448336052707E-2</c:v>
                </c:pt>
                <c:pt idx="30">
                  <c:v>1.8263693871793274E-2</c:v>
                </c:pt>
                <c:pt idx="31">
                  <c:v>1.7772094699553431E-2</c:v>
                </c:pt>
                <c:pt idx="32">
                  <c:v>9.2443367767838236E-3</c:v>
                </c:pt>
                <c:pt idx="33">
                  <c:v>1.2517388115297123E-2</c:v>
                </c:pt>
                <c:pt idx="34">
                  <c:v>1.5048065640179464E-2</c:v>
                </c:pt>
                <c:pt idx="35">
                  <c:v>-4.0203974702797129E-2</c:v>
                </c:pt>
                <c:pt idx="36">
                  <c:v>-4.7431850820832344E-2</c:v>
                </c:pt>
                <c:pt idx="37">
                  <c:v>-6.2423137199264511E-2</c:v>
                </c:pt>
                <c:pt idx="38">
                  <c:v>-7.7179839801413852E-2</c:v>
                </c:pt>
                <c:pt idx="39">
                  <c:v>-3.0419038788375485E-2</c:v>
                </c:pt>
                <c:pt idx="40">
                  <c:v>-1.1973076260425874E-2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B01-9DAC-2598C22B8CDF}"/>
            </c:ext>
          </c:extLst>
        </c:ser>
        <c:ser>
          <c:idx val="1"/>
          <c:order val="1"/>
          <c:tx>
            <c:v>Regional Rental Index (RRI)</c:v>
          </c:tx>
          <c:spPr>
            <a:ln w="22225" cmpd="sng">
              <a:solidFill>
                <a:srgbClr val="2EB77E"/>
              </a:solidFill>
              <a:prstDash val="solid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source'!$C$48:$C$88</c:f>
              <c:numCache>
                <c:formatCode>0.0%</c:formatCode>
                <c:ptCount val="41"/>
                <c:pt idx="0">
                  <c:v>5.9933139339645169E-2</c:v>
                </c:pt>
                <c:pt idx="1">
                  <c:v>5.0330347907008077E-2</c:v>
                </c:pt>
                <c:pt idx="2">
                  <c:v>4.6268728796090564E-2</c:v>
                </c:pt>
                <c:pt idx="3">
                  <c:v>2.8893088331897632E-2</c:v>
                </c:pt>
                <c:pt idx="4">
                  <c:v>1.8800161777906332E-2</c:v>
                </c:pt>
                <c:pt idx="5">
                  <c:v>1.5221918124087797E-2</c:v>
                </c:pt>
                <c:pt idx="6">
                  <c:v>8.4154324113878687E-3</c:v>
                </c:pt>
                <c:pt idx="7">
                  <c:v>1.2114263284390692E-2</c:v>
                </c:pt>
                <c:pt idx="8">
                  <c:v>1.7959396833292285E-2</c:v>
                </c:pt>
                <c:pt idx="9">
                  <c:v>1.9636778937900168E-2</c:v>
                </c:pt>
                <c:pt idx="10">
                  <c:v>1.6952369838091563E-2</c:v>
                </c:pt>
                <c:pt idx="11">
                  <c:v>3.6931732208554502E-2</c:v>
                </c:pt>
                <c:pt idx="12">
                  <c:v>2.428982448625927E-2</c:v>
                </c:pt>
                <c:pt idx="13">
                  <c:v>1.2414317216290938E-2</c:v>
                </c:pt>
                <c:pt idx="14">
                  <c:v>2.2420242892676079E-2</c:v>
                </c:pt>
                <c:pt idx="15">
                  <c:v>8.5763746693461318E-3</c:v>
                </c:pt>
                <c:pt idx="16">
                  <c:v>2.8073302164667524E-2</c:v>
                </c:pt>
                <c:pt idx="17">
                  <c:v>2.8721501363603297E-2</c:v>
                </c:pt>
                <c:pt idx="18">
                  <c:v>2.3153558391871387E-2</c:v>
                </c:pt>
                <c:pt idx="19">
                  <c:v>2.4342745861733128E-2</c:v>
                </c:pt>
                <c:pt idx="20">
                  <c:v>1.7365447352761132E-2</c:v>
                </c:pt>
                <c:pt idx="21">
                  <c:v>2.8174678040737033E-2</c:v>
                </c:pt>
                <c:pt idx="22">
                  <c:v>2.0690354530474409E-2</c:v>
                </c:pt>
                <c:pt idx="23">
                  <c:v>3.0464708987204547E-2</c:v>
                </c:pt>
                <c:pt idx="24">
                  <c:v>3.0213520095140334E-2</c:v>
                </c:pt>
                <c:pt idx="25">
                  <c:v>2.6483647050447257E-2</c:v>
                </c:pt>
                <c:pt idx="26">
                  <c:v>3.1997959122185948E-2</c:v>
                </c:pt>
                <c:pt idx="27">
                  <c:v>3.2311218640477257E-2</c:v>
                </c:pt>
                <c:pt idx="28">
                  <c:v>3.6662296625100232E-2</c:v>
                </c:pt>
                <c:pt idx="29">
                  <c:v>5.3038830210039967E-2</c:v>
                </c:pt>
                <c:pt idx="30">
                  <c:v>5.5732289503349852E-2</c:v>
                </c:pt>
                <c:pt idx="31">
                  <c:v>5.3997557180684108E-2</c:v>
                </c:pt>
                <c:pt idx="32">
                  <c:v>5.1616984455324477E-2</c:v>
                </c:pt>
                <c:pt idx="33">
                  <c:v>3.9018902791390975E-2</c:v>
                </c:pt>
                <c:pt idx="34">
                  <c:v>3.5578704485668355E-2</c:v>
                </c:pt>
                <c:pt idx="35">
                  <c:v>2.7654700195081983E-2</c:v>
                </c:pt>
                <c:pt idx="36">
                  <c:v>3.6310016126454236E-2</c:v>
                </c:pt>
                <c:pt idx="37">
                  <c:v>5.8700599429176936E-2</c:v>
                </c:pt>
                <c:pt idx="38">
                  <c:v>6.089980988969157E-2</c:v>
                </c:pt>
                <c:pt idx="39">
                  <c:v>9.2808776144236216E-2</c:v>
                </c:pt>
                <c:pt idx="40">
                  <c:v>0.10093358349744519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F-4B01-9DAC-2598C22B8CDF}"/>
            </c:ext>
          </c:extLst>
        </c:ser>
        <c:ser>
          <c:idx val="2"/>
          <c:order val="2"/>
          <c:tx>
            <c:v>Long term average MRI</c:v>
          </c:tx>
          <c:spPr>
            <a:ln w="19050" cmpd="sng">
              <a:solidFill>
                <a:srgbClr val="36C5EE"/>
              </a:solidFill>
              <a:prstDash val="sysDash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source'!$E$48:$E$88</c:f>
              <c:numCache>
                <c:formatCode>0.0%</c:formatCode>
                <c:ptCount val="41"/>
                <c:pt idx="0">
                  <c:v>1.4113947241393351E-2</c:v>
                </c:pt>
                <c:pt idx="1">
                  <c:v>1.4113947241393351E-2</c:v>
                </c:pt>
                <c:pt idx="2">
                  <c:v>1.4113947241393351E-2</c:v>
                </c:pt>
                <c:pt idx="3">
                  <c:v>1.4113947241393351E-2</c:v>
                </c:pt>
                <c:pt idx="4">
                  <c:v>1.4113947241393351E-2</c:v>
                </c:pt>
                <c:pt idx="5">
                  <c:v>1.4113947241393351E-2</c:v>
                </c:pt>
                <c:pt idx="6">
                  <c:v>1.4113947241393351E-2</c:v>
                </c:pt>
                <c:pt idx="7">
                  <c:v>1.4113947241393351E-2</c:v>
                </c:pt>
                <c:pt idx="8">
                  <c:v>1.4113947241393351E-2</c:v>
                </c:pt>
                <c:pt idx="9">
                  <c:v>1.4113947241393351E-2</c:v>
                </c:pt>
                <c:pt idx="10">
                  <c:v>1.4113947241393351E-2</c:v>
                </c:pt>
                <c:pt idx="11">
                  <c:v>1.4113947241393351E-2</c:v>
                </c:pt>
                <c:pt idx="12">
                  <c:v>1.4113947241393351E-2</c:v>
                </c:pt>
                <c:pt idx="13">
                  <c:v>1.4113947241393351E-2</c:v>
                </c:pt>
                <c:pt idx="14">
                  <c:v>1.4113947241393351E-2</c:v>
                </c:pt>
                <c:pt idx="15">
                  <c:v>1.4113947241393351E-2</c:v>
                </c:pt>
                <c:pt idx="16">
                  <c:v>1.4113947241393351E-2</c:v>
                </c:pt>
                <c:pt idx="17">
                  <c:v>1.4113947241393351E-2</c:v>
                </c:pt>
                <c:pt idx="18">
                  <c:v>1.4113947241393351E-2</c:v>
                </c:pt>
                <c:pt idx="19">
                  <c:v>1.4113947241393351E-2</c:v>
                </c:pt>
                <c:pt idx="20">
                  <c:v>1.4113947241393351E-2</c:v>
                </c:pt>
                <c:pt idx="21">
                  <c:v>1.4113947241393351E-2</c:v>
                </c:pt>
                <c:pt idx="22">
                  <c:v>1.4113947241393351E-2</c:v>
                </c:pt>
                <c:pt idx="23">
                  <c:v>1.4113947241393351E-2</c:v>
                </c:pt>
                <c:pt idx="24">
                  <c:v>1.4113947241393351E-2</c:v>
                </c:pt>
                <c:pt idx="25">
                  <c:v>1.4113947241393351E-2</c:v>
                </c:pt>
                <c:pt idx="26">
                  <c:v>1.4113947241393351E-2</c:v>
                </c:pt>
                <c:pt idx="27">
                  <c:v>1.4113947241393351E-2</c:v>
                </c:pt>
                <c:pt idx="28">
                  <c:v>1.4113947241393351E-2</c:v>
                </c:pt>
                <c:pt idx="29">
                  <c:v>1.4113947241393351E-2</c:v>
                </c:pt>
                <c:pt idx="30">
                  <c:v>1.4113947241393351E-2</c:v>
                </c:pt>
                <c:pt idx="31">
                  <c:v>1.4113947241393351E-2</c:v>
                </c:pt>
                <c:pt idx="32">
                  <c:v>1.4113947241393351E-2</c:v>
                </c:pt>
                <c:pt idx="33">
                  <c:v>1.4113947241393351E-2</c:v>
                </c:pt>
                <c:pt idx="34">
                  <c:v>1.4113947241393351E-2</c:v>
                </c:pt>
                <c:pt idx="35">
                  <c:v>1.4113947241393351E-2</c:v>
                </c:pt>
                <c:pt idx="36">
                  <c:v>1.4113947241393351E-2</c:v>
                </c:pt>
                <c:pt idx="37">
                  <c:v>1.4113947241393351E-2</c:v>
                </c:pt>
                <c:pt idx="38">
                  <c:v>1.4113947241393351E-2</c:v>
                </c:pt>
                <c:pt idx="39">
                  <c:v>1.4113947241393351E-2</c:v>
                </c:pt>
                <c:pt idx="40">
                  <c:v>1.4113947241393351E-2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F-4B01-9DAC-2598C22B8CDF}"/>
            </c:ext>
          </c:extLst>
        </c:ser>
        <c:ser>
          <c:idx val="3"/>
          <c:order val="3"/>
          <c:tx>
            <c:v>Long term average RRI</c:v>
          </c:tx>
          <c:spPr>
            <a:ln w="190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1 source'!$A$48:$A$88</c:f>
              <c:numCache>
                <c:formatCode>mmm\-yyyy</c:formatCode>
                <c:ptCount val="41"/>
                <c:pt idx="0">
                  <c:v>40787</c:v>
                </c:pt>
                <c:pt idx="1">
                  <c:v>40878</c:v>
                </c:pt>
                <c:pt idx="2">
                  <c:v>40969</c:v>
                </c:pt>
                <c:pt idx="3">
                  <c:v>41061</c:v>
                </c:pt>
                <c:pt idx="4">
                  <c:v>41153</c:v>
                </c:pt>
                <c:pt idx="5">
                  <c:v>41244</c:v>
                </c:pt>
                <c:pt idx="6">
                  <c:v>41334</c:v>
                </c:pt>
                <c:pt idx="7">
                  <c:v>41426</c:v>
                </c:pt>
                <c:pt idx="8">
                  <c:v>41518</c:v>
                </c:pt>
                <c:pt idx="9">
                  <c:v>41609</c:v>
                </c:pt>
                <c:pt idx="10">
                  <c:v>41699</c:v>
                </c:pt>
                <c:pt idx="11">
                  <c:v>41791</c:v>
                </c:pt>
                <c:pt idx="12">
                  <c:v>41883</c:v>
                </c:pt>
                <c:pt idx="13">
                  <c:v>41974</c:v>
                </c:pt>
                <c:pt idx="14">
                  <c:v>42064</c:v>
                </c:pt>
                <c:pt idx="15">
                  <c:v>42156</c:v>
                </c:pt>
                <c:pt idx="16">
                  <c:v>42248</c:v>
                </c:pt>
                <c:pt idx="17">
                  <c:v>42339</c:v>
                </c:pt>
                <c:pt idx="18">
                  <c:v>42430</c:v>
                </c:pt>
                <c:pt idx="19">
                  <c:v>42522</c:v>
                </c:pt>
                <c:pt idx="20">
                  <c:v>42614</c:v>
                </c:pt>
                <c:pt idx="21">
                  <c:v>42705</c:v>
                </c:pt>
                <c:pt idx="22">
                  <c:v>42795</c:v>
                </c:pt>
                <c:pt idx="23">
                  <c:v>42887</c:v>
                </c:pt>
                <c:pt idx="24">
                  <c:v>42979</c:v>
                </c:pt>
                <c:pt idx="25">
                  <c:v>43070</c:v>
                </c:pt>
                <c:pt idx="26">
                  <c:v>43160</c:v>
                </c:pt>
                <c:pt idx="27">
                  <c:v>43252</c:v>
                </c:pt>
                <c:pt idx="28">
                  <c:v>43344</c:v>
                </c:pt>
                <c:pt idx="29">
                  <c:v>43435</c:v>
                </c:pt>
                <c:pt idx="30">
                  <c:v>43525</c:v>
                </c:pt>
                <c:pt idx="31">
                  <c:v>43617</c:v>
                </c:pt>
                <c:pt idx="32">
                  <c:v>43709</c:v>
                </c:pt>
                <c:pt idx="33">
                  <c:v>43800</c:v>
                </c:pt>
                <c:pt idx="34">
                  <c:v>43891</c:v>
                </c:pt>
                <c:pt idx="35">
                  <c:v>43983</c:v>
                </c:pt>
                <c:pt idx="36">
                  <c:v>44075</c:v>
                </c:pt>
                <c:pt idx="37">
                  <c:v>44166</c:v>
                </c:pt>
                <c:pt idx="38">
                  <c:v>44256</c:v>
                </c:pt>
                <c:pt idx="39">
                  <c:v>44348</c:v>
                </c:pt>
                <c:pt idx="40">
                  <c:v>44440</c:v>
                </c:pt>
              </c:numCache>
            </c:numRef>
          </c:cat>
          <c:val>
            <c:numRef>
              <c:f>'Fig 1 source'!$F$48:$F$88</c:f>
              <c:numCache>
                <c:formatCode>0.0%</c:formatCode>
                <c:ptCount val="41"/>
                <c:pt idx="0">
                  <c:v>3.4100318297832569E-2</c:v>
                </c:pt>
                <c:pt idx="1">
                  <c:v>3.4100318297832569E-2</c:v>
                </c:pt>
                <c:pt idx="2">
                  <c:v>3.4100318297832569E-2</c:v>
                </c:pt>
                <c:pt idx="3">
                  <c:v>3.4100318297832569E-2</c:v>
                </c:pt>
                <c:pt idx="4">
                  <c:v>3.4100318297832569E-2</c:v>
                </c:pt>
                <c:pt idx="5">
                  <c:v>3.4100318297832569E-2</c:v>
                </c:pt>
                <c:pt idx="6">
                  <c:v>3.4100318297832569E-2</c:v>
                </c:pt>
                <c:pt idx="7">
                  <c:v>3.4100318297832569E-2</c:v>
                </c:pt>
                <c:pt idx="8">
                  <c:v>3.4100318297832569E-2</c:v>
                </c:pt>
                <c:pt idx="9">
                  <c:v>3.4100318297832569E-2</c:v>
                </c:pt>
                <c:pt idx="10">
                  <c:v>3.4100318297832569E-2</c:v>
                </c:pt>
                <c:pt idx="11">
                  <c:v>3.4100318297832569E-2</c:v>
                </c:pt>
                <c:pt idx="12">
                  <c:v>3.4100318297832569E-2</c:v>
                </c:pt>
                <c:pt idx="13">
                  <c:v>3.4100318297832569E-2</c:v>
                </c:pt>
                <c:pt idx="14">
                  <c:v>3.4100318297832569E-2</c:v>
                </c:pt>
                <c:pt idx="15">
                  <c:v>3.4100318297832569E-2</c:v>
                </c:pt>
                <c:pt idx="16">
                  <c:v>3.4100318297832569E-2</c:v>
                </c:pt>
                <c:pt idx="17">
                  <c:v>3.4100318297832569E-2</c:v>
                </c:pt>
                <c:pt idx="18">
                  <c:v>3.4100318297832569E-2</c:v>
                </c:pt>
                <c:pt idx="19">
                  <c:v>3.4100318297832569E-2</c:v>
                </c:pt>
                <c:pt idx="20">
                  <c:v>3.4100318297832569E-2</c:v>
                </c:pt>
                <c:pt idx="21">
                  <c:v>3.4100318297832569E-2</c:v>
                </c:pt>
                <c:pt idx="22">
                  <c:v>3.4100318297832569E-2</c:v>
                </c:pt>
                <c:pt idx="23">
                  <c:v>3.4100318297832569E-2</c:v>
                </c:pt>
                <c:pt idx="24">
                  <c:v>3.4100318297832569E-2</c:v>
                </c:pt>
                <c:pt idx="25">
                  <c:v>3.4100318297832569E-2</c:v>
                </c:pt>
                <c:pt idx="26">
                  <c:v>3.4100318297832569E-2</c:v>
                </c:pt>
                <c:pt idx="27">
                  <c:v>3.4100318297832569E-2</c:v>
                </c:pt>
                <c:pt idx="28">
                  <c:v>3.4100318297832569E-2</c:v>
                </c:pt>
                <c:pt idx="29">
                  <c:v>3.4100318297832569E-2</c:v>
                </c:pt>
                <c:pt idx="30">
                  <c:v>3.4100318297832569E-2</c:v>
                </c:pt>
                <c:pt idx="31">
                  <c:v>3.4100318297832569E-2</c:v>
                </c:pt>
                <c:pt idx="32">
                  <c:v>3.4100318297832569E-2</c:v>
                </c:pt>
                <c:pt idx="33">
                  <c:v>3.4100318297832569E-2</c:v>
                </c:pt>
                <c:pt idx="34">
                  <c:v>3.4100318297832569E-2</c:v>
                </c:pt>
                <c:pt idx="35">
                  <c:v>3.4100318297832569E-2</c:v>
                </c:pt>
                <c:pt idx="36">
                  <c:v>3.4100318297832569E-2</c:v>
                </c:pt>
                <c:pt idx="37">
                  <c:v>3.4100318297832569E-2</c:v>
                </c:pt>
                <c:pt idx="38">
                  <c:v>3.4100318297832569E-2</c:v>
                </c:pt>
                <c:pt idx="39">
                  <c:v>3.4100318297832569E-2</c:v>
                </c:pt>
                <c:pt idx="40">
                  <c:v>3.4100318297832569E-2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F-4B01-9DAC-2598C22B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9568"/>
        <c:axId val="155239552"/>
      </c:lineChart>
      <c:dateAx>
        <c:axId val="155229568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552395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55239552"/>
        <c:scaling>
          <c:orientation val="minMax"/>
          <c:max val="0.12000000000000001"/>
          <c:min val="-8.0000000000000016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12700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552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798002614293508"/>
          <c:y val="0.8822740361338326"/>
          <c:w val="0.78647720856206049"/>
          <c:h val="9.19869759554747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5128568140976E-2"/>
          <c:y val="2.9391891891891873E-2"/>
          <c:w val="0.90300792138458874"/>
          <c:h val="0.7843181328451847"/>
        </c:manualLayout>
      </c:layout>
      <c:barChart>
        <c:barDir val="col"/>
        <c:grouping val="clustered"/>
        <c:varyColors val="0"/>
        <c:ser>
          <c:idx val="1"/>
          <c:order val="0"/>
          <c:tx>
            <c:v>Annual % change</c:v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4&amp;8 source'!$A$76:$A$76</c:f>
              <c:numCache>
                <c:formatCode>mmm\-yy</c:formatCode>
                <c:ptCount val="1"/>
                <c:pt idx="0">
                  <c:v>42614</c:v>
                </c:pt>
              </c:numCache>
            </c:numRef>
          </c:cat>
          <c:val>
            <c:numRef>
              <c:f>'Fig 4&amp;8 source'!$C$76:$C$96</c:f>
              <c:numCache>
                <c:formatCode>0.0%</c:formatCode>
                <c:ptCount val="21"/>
                <c:pt idx="0">
                  <c:v>4.8145069640341751E-2</c:v>
                </c:pt>
                <c:pt idx="1">
                  <c:v>4.9767232207543831E-2</c:v>
                </c:pt>
                <c:pt idx="2">
                  <c:v>4.7794696676832324E-2</c:v>
                </c:pt>
                <c:pt idx="3">
                  <c:v>4.9058503711189076E-2</c:v>
                </c:pt>
                <c:pt idx="4">
                  <c:v>4.6514320803544014E-2</c:v>
                </c:pt>
                <c:pt idx="5">
                  <c:v>4.5775517086721763E-2</c:v>
                </c:pt>
                <c:pt idx="6">
                  <c:v>3.9514970561056559E-2</c:v>
                </c:pt>
                <c:pt idx="7">
                  <c:v>3.5037199466132117E-2</c:v>
                </c:pt>
                <c:pt idx="8">
                  <c:v>3.3323442086751261E-2</c:v>
                </c:pt>
                <c:pt idx="9">
                  <c:v>2.9269882009528337E-2</c:v>
                </c:pt>
                <c:pt idx="10">
                  <c:v>3.1969345183812233E-2</c:v>
                </c:pt>
                <c:pt idx="11">
                  <c:v>3.533561956943828E-2</c:v>
                </c:pt>
                <c:pt idx="12">
                  <c:v>3.4667826154674834E-2</c:v>
                </c:pt>
                <c:pt idx="13">
                  <c:v>3.3363372966268401E-2</c:v>
                </c:pt>
                <c:pt idx="14">
                  <c:v>2.7101820109897635E-2</c:v>
                </c:pt>
                <c:pt idx="15">
                  <c:v>1.6321007778314092E-2</c:v>
                </c:pt>
                <c:pt idx="16">
                  <c:v>-1.6135304485269675E-3</c:v>
                </c:pt>
                <c:pt idx="17">
                  <c:v>-1.231557889472368E-3</c:v>
                </c:pt>
                <c:pt idx="18">
                  <c:v>-7.5574365175332531E-3</c:v>
                </c:pt>
                <c:pt idx="19">
                  <c:v>-4.8941292249430864E-3</c:v>
                </c:pt>
                <c:pt idx="20">
                  <c:v>-9.1392690155378559E-3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9"/>
        <c:axId val="170319232"/>
        <c:axId val="170321024"/>
      </c:barChart>
      <c:lineChart>
        <c:grouping val="standard"/>
        <c:varyColors val="0"/>
        <c:ser>
          <c:idx val="0"/>
          <c:order val="1"/>
          <c:tx>
            <c:v>Average annual % change over past 5 years</c:v>
          </c:tx>
          <c:spPr>
            <a:ln w="19050">
              <a:solidFill>
                <a:srgbClr val="2EB77E">
                  <a:alpha val="88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'Fig 4&amp;8 source'!$A$76:$A$96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source'!$D$76:$D$96</c:f>
              <c:numCache>
                <c:formatCode>0.0%</c:formatCode>
                <c:ptCount val="21"/>
                <c:pt idx="0">
                  <c:v>2.6518941663784556E-2</c:v>
                </c:pt>
                <c:pt idx="1">
                  <c:v>2.6518941663784556E-2</c:v>
                </c:pt>
                <c:pt idx="2">
                  <c:v>2.6518941663784556E-2</c:v>
                </c:pt>
                <c:pt idx="3">
                  <c:v>2.6518941663784556E-2</c:v>
                </c:pt>
                <c:pt idx="4">
                  <c:v>2.6518941663784556E-2</c:v>
                </c:pt>
                <c:pt idx="5">
                  <c:v>2.6518941663784556E-2</c:v>
                </c:pt>
                <c:pt idx="6">
                  <c:v>2.6518941663784556E-2</c:v>
                </c:pt>
                <c:pt idx="7">
                  <c:v>2.6518941663784556E-2</c:v>
                </c:pt>
                <c:pt idx="8">
                  <c:v>2.6518941663784556E-2</c:v>
                </c:pt>
                <c:pt idx="9">
                  <c:v>2.6518941663784556E-2</c:v>
                </c:pt>
                <c:pt idx="10">
                  <c:v>2.6518941663784556E-2</c:v>
                </c:pt>
                <c:pt idx="11">
                  <c:v>2.6518941663784556E-2</c:v>
                </c:pt>
                <c:pt idx="12">
                  <c:v>2.6518941663784556E-2</c:v>
                </c:pt>
                <c:pt idx="13">
                  <c:v>2.6518941663784556E-2</c:v>
                </c:pt>
                <c:pt idx="14">
                  <c:v>2.6518941663784556E-2</c:v>
                </c:pt>
                <c:pt idx="15">
                  <c:v>2.6518941663784556E-2</c:v>
                </c:pt>
                <c:pt idx="16">
                  <c:v>2.6518941663784556E-2</c:v>
                </c:pt>
                <c:pt idx="17">
                  <c:v>2.6518941663784556E-2</c:v>
                </c:pt>
                <c:pt idx="18">
                  <c:v>2.6518941663784556E-2</c:v>
                </c:pt>
                <c:pt idx="19">
                  <c:v>2.6518941663784556E-2</c:v>
                </c:pt>
                <c:pt idx="20">
                  <c:v>2.6518941663784556E-2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05D-AA22-612DB736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9232"/>
        <c:axId val="170321024"/>
      </c:lineChart>
      <c:catAx>
        <c:axId val="17031923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low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170321024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170321024"/>
        <c:scaling>
          <c:orientation val="minMax"/>
          <c:max val="6.0000000000000012E-2"/>
          <c:min val="-2.0000000000000004E-2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17031923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7968567875915939E-2"/>
          <c:y val="0.89883433627319431"/>
          <c:w val="0.89718001903739253"/>
          <c:h val="7.5705073825662023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20392476413512E-2"/>
          <c:y val="4.5762711864411651E-2"/>
          <c:w val="0.89372846906779213"/>
          <c:h val="0.786445815733540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6&amp;7 source'!$L$5</c:f>
              <c:strCache>
                <c:ptCount val="1"/>
                <c:pt idx="0">
                  <c:v>Lending to investors ($m)</c:v>
                </c:pt>
              </c:strCache>
            </c:strRef>
          </c:tx>
          <c:spPr>
            <a:solidFill>
              <a:srgbClr val="2EB77E"/>
            </a:solidFill>
            <a:ln w="12700">
              <a:noFill/>
              <a:prstDash val="solid"/>
            </a:ln>
          </c:spPr>
          <c:invertIfNegative val="0"/>
          <c:cat>
            <c:numRef>
              <c:f>'Fig 6&amp;7 source'!$K$6:$K$26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6&amp;7 source'!$L$6:$L$26</c:f>
              <c:numCache>
                <c:formatCode>#,##0</c:formatCode>
                <c:ptCount val="21"/>
                <c:pt idx="0">
                  <c:v>6829.4976183318049</c:v>
                </c:pt>
                <c:pt idx="1">
                  <c:v>7300.1198237488607</c:v>
                </c:pt>
                <c:pt idx="2">
                  <c:v>7242.483001172227</c:v>
                </c:pt>
                <c:pt idx="3">
                  <c:v>7518.7704790990992</c:v>
                </c:pt>
                <c:pt idx="4">
                  <c:v>7388.3986166816139</c:v>
                </c:pt>
                <c:pt idx="5">
                  <c:v>6755.3441606411388</c:v>
                </c:pt>
                <c:pt idx="6">
                  <c:v>5946.2527616946145</c:v>
                </c:pt>
                <c:pt idx="7">
                  <c:v>5903.4059536028108</c:v>
                </c:pt>
                <c:pt idx="8">
                  <c:v>5740.3346818421051</c:v>
                </c:pt>
                <c:pt idx="9">
                  <c:v>4923.8456520942409</c:v>
                </c:pt>
                <c:pt idx="10">
                  <c:v>4184.4691236268527</c:v>
                </c:pt>
                <c:pt idx="11">
                  <c:v>4384.4652842150917</c:v>
                </c:pt>
                <c:pt idx="12">
                  <c:v>4940.2643823123371</c:v>
                </c:pt>
                <c:pt idx="13">
                  <c:v>5140.2739384944389</c:v>
                </c:pt>
                <c:pt idx="14">
                  <c:v>4738.760619694398</c:v>
                </c:pt>
                <c:pt idx="15">
                  <c:v>4526.325685911841</c:v>
                </c:pt>
                <c:pt idx="16">
                  <c:v>4300.3234467866314</c:v>
                </c:pt>
                <c:pt idx="17">
                  <c:v>4308.9731589527028</c:v>
                </c:pt>
                <c:pt idx="18">
                  <c:v>5500.6429817340068</c:v>
                </c:pt>
                <c:pt idx="19">
                  <c:v>7314.0890924433252</c:v>
                </c:pt>
                <c:pt idx="20">
                  <c:v>8007.2101000000002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61"/>
        <c:axId val="170690048"/>
        <c:axId val="170691584"/>
      </c:barChart>
      <c:lineChart>
        <c:grouping val="standard"/>
        <c:varyColors val="0"/>
        <c:ser>
          <c:idx val="0"/>
          <c:order val="1"/>
          <c:tx>
            <c:strRef>
              <c:f>'Fig 6&amp;7 source'!$M$5</c:f>
              <c:strCache>
                <c:ptCount val="1"/>
                <c:pt idx="0">
                  <c:v>Investor share of all housing loans (%)</c:v>
                </c:pt>
              </c:strCache>
            </c:strRef>
          </c:tx>
          <c:spPr>
            <a:ln w="15875">
              <a:solidFill>
                <a:srgbClr val="006B3D"/>
              </a:solidFill>
              <a:prstDash val="solid"/>
            </a:ln>
          </c:spPr>
          <c:marker>
            <c:symbol val="none"/>
          </c:marker>
          <c:cat>
            <c:numRef>
              <c:f>'Fig 6&amp;7 source'!$K$6:$K$26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6&amp;7 source'!$M$6:$M$26</c:f>
              <c:numCache>
                <c:formatCode>0.0%</c:formatCode>
                <c:ptCount val="21"/>
                <c:pt idx="0">
                  <c:v>0.36601698066599819</c:v>
                </c:pt>
                <c:pt idx="1">
                  <c:v>0.37836082203949994</c:v>
                </c:pt>
                <c:pt idx="2">
                  <c:v>0.37948508022718574</c:v>
                </c:pt>
                <c:pt idx="3">
                  <c:v>0.36576321174363063</c:v>
                </c:pt>
                <c:pt idx="4">
                  <c:v>0.3412498761295063</c:v>
                </c:pt>
                <c:pt idx="5">
                  <c:v>0.32272846985968479</c:v>
                </c:pt>
                <c:pt idx="6">
                  <c:v>0.31348997406734785</c:v>
                </c:pt>
                <c:pt idx="7">
                  <c:v>0.30516719712389917</c:v>
                </c:pt>
                <c:pt idx="8">
                  <c:v>0.2995107572978663</c:v>
                </c:pt>
                <c:pt idx="9">
                  <c:v>0.28978541892901677</c:v>
                </c:pt>
                <c:pt idx="10">
                  <c:v>0.28206347984742591</c:v>
                </c:pt>
                <c:pt idx="11">
                  <c:v>0.28323794549355119</c:v>
                </c:pt>
                <c:pt idx="12">
                  <c:v>0.28619264279646883</c:v>
                </c:pt>
                <c:pt idx="13">
                  <c:v>0.27765631978170868</c:v>
                </c:pt>
                <c:pt idx="14">
                  <c:v>0.27160520057860665</c:v>
                </c:pt>
                <c:pt idx="15">
                  <c:v>0.26487504050499822</c:v>
                </c:pt>
                <c:pt idx="16">
                  <c:v>0.24508369514993117</c:v>
                </c:pt>
                <c:pt idx="17">
                  <c:v>0.21980011166704899</c:v>
                </c:pt>
                <c:pt idx="18">
                  <c:v>0.23096573260110353</c:v>
                </c:pt>
                <c:pt idx="19">
                  <c:v>0.26445546027859856</c:v>
                </c:pt>
                <c:pt idx="20">
                  <c:v>0.29058051666335194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1-46D1-988C-FDD4E9B9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9760"/>
        <c:axId val="170711296"/>
      </c:lineChart>
      <c:catAx>
        <c:axId val="170690048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600"/>
            </a:pPr>
            <a:endParaRPr lang="zh-CN"/>
          </a:p>
        </c:txPr>
        <c:crossAx val="17069158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0691584"/>
        <c:scaling>
          <c:orientation val="minMax"/>
          <c:max val="10000"/>
        </c:scaling>
        <c:delete val="0"/>
        <c:axPos val="l"/>
        <c:majorGridlines>
          <c:spPr>
            <a:ln w="0">
              <a:solidFill>
                <a:schemeClr val="bg1">
                  <a:lumMod val="65000"/>
                </a:schemeClr>
              </a:solidFill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70690048"/>
        <c:crosses val="autoZero"/>
        <c:crossBetween val="between"/>
        <c:majorUnit val="2000"/>
      </c:valAx>
      <c:catAx>
        <c:axId val="170709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0711296"/>
        <c:crosses val="autoZero"/>
        <c:auto val="0"/>
        <c:lblAlgn val="ctr"/>
        <c:lblOffset val="100"/>
        <c:noMultiLvlLbl val="0"/>
      </c:catAx>
      <c:valAx>
        <c:axId val="170711296"/>
        <c:scaling>
          <c:orientation val="minMax"/>
          <c:max val="0.60000000000000064"/>
        </c:scaling>
        <c:delete val="0"/>
        <c:axPos val="r"/>
        <c:numFmt formatCode="0%" sourceLinked="0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70709760"/>
        <c:crosses val="max"/>
        <c:crossBetween val="between"/>
        <c:majorUnit val="0.1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8351631069138536"/>
          <c:w val="1"/>
          <c:h val="5.423728813559343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zh-CN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57777192173434E-2"/>
          <c:y val="5.3987731481481532E-2"/>
          <c:w val="0.88660621240363091"/>
          <c:h val="0.74970926281763162"/>
        </c:manualLayout>
      </c:layout>
      <c:lineChart>
        <c:grouping val="standard"/>
        <c:varyColors val="0"/>
        <c:ser>
          <c:idx val="0"/>
          <c:order val="0"/>
          <c:tx>
            <c:v>Metropolitan Melbourne</c:v>
          </c:tx>
          <c:spPr>
            <a:ln w="25400">
              <a:solidFill>
                <a:srgbClr val="36C5EE"/>
              </a:solidFill>
              <a:prstDash val="solid"/>
            </a:ln>
          </c:spPr>
          <c:marker>
            <c:symbol val="none"/>
          </c:marker>
          <c:cat>
            <c:numRef>
              <c:f>'Fig 6&amp;7 source'!$A$210:$A$270</c:f>
              <c:numCache>
                <c:formatCode>mmm\-yy</c:formatCode>
                <c:ptCount val="61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</c:numCache>
            </c:numRef>
          </c:cat>
          <c:val>
            <c:numRef>
              <c:f>'Fig 6&amp;7 source'!$B$210:$B$270</c:f>
              <c:numCache>
                <c:formatCode>0.000</c:formatCode>
                <c:ptCount val="61"/>
                <c:pt idx="0">
                  <c:v>2.3600443761650061E-2</c:v>
                </c:pt>
                <c:pt idx="1">
                  <c:v>2.3159319682960703E-2</c:v>
                </c:pt>
                <c:pt idx="2">
                  <c:v>2.2955176340044264E-2</c:v>
                </c:pt>
                <c:pt idx="3">
                  <c:v>2.285397634363015E-2</c:v>
                </c:pt>
                <c:pt idx="4">
                  <c:v>2.2620584844819835E-2</c:v>
                </c:pt>
                <c:pt idx="5">
                  <c:v>2.2235299902859808E-2</c:v>
                </c:pt>
                <c:pt idx="6">
                  <c:v>2.1778633021699266E-2</c:v>
                </c:pt>
                <c:pt idx="7">
                  <c:v>2.1407072490349056E-2</c:v>
                </c:pt>
                <c:pt idx="8">
                  <c:v>2.1257280732996268E-2</c:v>
                </c:pt>
                <c:pt idx="9">
                  <c:v>2.1269560340408306E-2</c:v>
                </c:pt>
                <c:pt idx="10">
                  <c:v>2.1381906934506142E-2</c:v>
                </c:pt>
                <c:pt idx="11">
                  <c:v>2.1542921259538703E-2</c:v>
                </c:pt>
                <c:pt idx="12">
                  <c:v>2.1653783580231189E-2</c:v>
                </c:pt>
                <c:pt idx="13">
                  <c:v>2.1655631869464322E-2</c:v>
                </c:pt>
                <c:pt idx="14">
                  <c:v>2.1481001962612333E-2</c:v>
                </c:pt>
                <c:pt idx="15">
                  <c:v>2.1084092013301015E-2</c:v>
                </c:pt>
                <c:pt idx="16">
                  <c:v>2.0439409741070603E-2</c:v>
                </c:pt>
                <c:pt idx="17">
                  <c:v>1.9636666242291677E-2</c:v>
                </c:pt>
                <c:pt idx="18">
                  <c:v>1.8992192663172418E-2</c:v>
                </c:pt>
                <c:pt idx="19">
                  <c:v>1.8811906064607593E-2</c:v>
                </c:pt>
                <c:pt idx="20">
                  <c:v>1.906867886943233E-2</c:v>
                </c:pt>
                <c:pt idx="21">
                  <c:v>1.9570478963990244E-2</c:v>
                </c:pt>
                <c:pt idx="22">
                  <c:v>2.0166961236258166E-2</c:v>
                </c:pt>
                <c:pt idx="23">
                  <c:v>2.0750492694702104E-2</c:v>
                </c:pt>
                <c:pt idx="24">
                  <c:v>2.1385029737639578E-2</c:v>
                </c:pt>
                <c:pt idx="25">
                  <c:v>2.2039606358060838E-2</c:v>
                </c:pt>
                <c:pt idx="26">
                  <c:v>2.2548141070291836E-2</c:v>
                </c:pt>
                <c:pt idx="27">
                  <c:v>2.2778193852115838E-2</c:v>
                </c:pt>
                <c:pt idx="28">
                  <c:v>2.2715588603665387E-2</c:v>
                </c:pt>
                <c:pt idx="29">
                  <c:v>2.2454392125482999E-2</c:v>
                </c:pt>
                <c:pt idx="30">
                  <c:v>2.2013157343309268E-2</c:v>
                </c:pt>
                <c:pt idx="31">
                  <c:v>2.1620411953063051E-2</c:v>
                </c:pt>
                <c:pt idx="32">
                  <c:v>2.1422146438426149E-2</c:v>
                </c:pt>
                <c:pt idx="33">
                  <c:v>2.1413994846903761E-2</c:v>
                </c:pt>
                <c:pt idx="34">
                  <c:v>2.1513604534008638E-2</c:v>
                </c:pt>
                <c:pt idx="35">
                  <c:v>2.1725716570749353E-2</c:v>
                </c:pt>
                <c:pt idx="36">
                  <c:v>2.1973483771866743E-2</c:v>
                </c:pt>
                <c:pt idx="37">
                  <c:v>2.2032854840600819E-2</c:v>
                </c:pt>
                <c:pt idx="38">
                  <c:v>2.1905540823517488E-2</c:v>
                </c:pt>
                <c:pt idx="39">
                  <c:v>2.2236953066159429E-2</c:v>
                </c:pt>
                <c:pt idx="40">
                  <c:v>2.3415711863725076E-2</c:v>
                </c:pt>
                <c:pt idx="41">
                  <c:v>2.5329732833381288E-2</c:v>
                </c:pt>
                <c:pt idx="42">
                  <c:v>2.7839409439192248E-2</c:v>
                </c:pt>
                <c:pt idx="43">
                  <c:v>3.0984874296006285E-2</c:v>
                </c:pt>
                <c:pt idx="44">
                  <c:v>3.4768655709801317E-2</c:v>
                </c:pt>
                <c:pt idx="45">
                  <c:v>3.9144517748939164E-2</c:v>
                </c:pt>
                <c:pt idx="46">
                  <c:v>4.3768843546987631E-2</c:v>
                </c:pt>
                <c:pt idx="47">
                  <c:v>4.8576071757953539E-2</c:v>
                </c:pt>
                <c:pt idx="48">
                  <c:v>5.2774240570270942E-2</c:v>
                </c:pt>
                <c:pt idx="49">
                  <c:v>5.6832561433432904E-2</c:v>
                </c:pt>
                <c:pt idx="50">
                  <c:v>6.0959419412436169E-2</c:v>
                </c:pt>
                <c:pt idx="51">
                  <c:v>6.4401910416380145E-2</c:v>
                </c:pt>
                <c:pt idx="52">
                  <c:v>6.6251618896635819E-2</c:v>
                </c:pt>
                <c:pt idx="53">
                  <c:v>6.6329850817508862E-2</c:v>
                </c:pt>
                <c:pt idx="54">
                  <c:v>6.4399398690131782E-2</c:v>
                </c:pt>
                <c:pt idx="55">
                  <c:v>6.0659401996000478E-2</c:v>
                </c:pt>
                <c:pt idx="56">
                  <c:v>5.6187123432486913E-2</c:v>
                </c:pt>
                <c:pt idx="57">
                  <c:v>5.2295222542802076E-2</c:v>
                </c:pt>
                <c:pt idx="58">
                  <c:v>4.9720519295157521E-2</c:v>
                </c:pt>
                <c:pt idx="59">
                  <c:v>4.8216949415492483E-2</c:v>
                </c:pt>
                <c:pt idx="60">
                  <c:v>4.6389846627039572E-2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06-4F7E-A5BA-55B0EDF92333}"/>
            </c:ext>
          </c:extLst>
        </c:ser>
        <c:ser>
          <c:idx val="1"/>
          <c:order val="1"/>
          <c:tx>
            <c:v>Regional Victoria</c:v>
          </c:tx>
          <c:spPr>
            <a:ln w="2540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6&amp;7 source'!$A$210:$A$270</c:f>
              <c:numCache>
                <c:formatCode>mmm\-yy</c:formatCode>
                <c:ptCount val="61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</c:numCache>
            </c:numRef>
          </c:cat>
          <c:val>
            <c:numRef>
              <c:f>'Fig 6&amp;7 source'!$E$210:$E$270</c:f>
              <c:numCache>
                <c:formatCode>0.000</c:formatCode>
                <c:ptCount val="61"/>
                <c:pt idx="0">
                  <c:v>2.4447209311572387E-2</c:v>
                </c:pt>
                <c:pt idx="1">
                  <c:v>2.4145487723600763E-2</c:v>
                </c:pt>
                <c:pt idx="2">
                  <c:v>2.4132608997530697E-2</c:v>
                </c:pt>
                <c:pt idx="3">
                  <c:v>2.4300423103955918E-2</c:v>
                </c:pt>
                <c:pt idx="4">
                  <c:v>2.4471557573554965E-2</c:v>
                </c:pt>
                <c:pt idx="5">
                  <c:v>2.453025708100201E-2</c:v>
                </c:pt>
                <c:pt idx="6">
                  <c:v>2.4354131676440131E-2</c:v>
                </c:pt>
                <c:pt idx="7">
                  <c:v>2.3935718391762308E-2</c:v>
                </c:pt>
                <c:pt idx="8">
                  <c:v>2.3346624795987588E-2</c:v>
                </c:pt>
                <c:pt idx="9">
                  <c:v>2.2693815283706779E-2</c:v>
                </c:pt>
                <c:pt idx="10">
                  <c:v>2.1935986170124388E-2</c:v>
                </c:pt>
                <c:pt idx="11">
                  <c:v>2.1084138079137102E-2</c:v>
                </c:pt>
                <c:pt idx="12">
                  <c:v>2.0150044415958517E-2</c:v>
                </c:pt>
                <c:pt idx="13">
                  <c:v>1.9407666052262816E-2</c:v>
                </c:pt>
                <c:pt idx="14">
                  <c:v>1.8825659401155645E-2</c:v>
                </c:pt>
                <c:pt idx="15">
                  <c:v>1.8267602770822879E-2</c:v>
                </c:pt>
                <c:pt idx="16">
                  <c:v>1.7625535666890145E-2</c:v>
                </c:pt>
                <c:pt idx="17">
                  <c:v>1.6886859189639107E-2</c:v>
                </c:pt>
                <c:pt idx="18">
                  <c:v>1.6160167043937346E-2</c:v>
                </c:pt>
                <c:pt idx="19">
                  <c:v>1.5420634372479558E-2</c:v>
                </c:pt>
                <c:pt idx="20">
                  <c:v>1.4633474190499334E-2</c:v>
                </c:pt>
                <c:pt idx="21">
                  <c:v>1.3912564290244145E-2</c:v>
                </c:pt>
                <c:pt idx="22">
                  <c:v>1.3311707965619295E-2</c:v>
                </c:pt>
                <c:pt idx="23">
                  <c:v>1.2812782815512715E-2</c:v>
                </c:pt>
                <c:pt idx="24">
                  <c:v>1.2330047500379852E-2</c:v>
                </c:pt>
                <c:pt idx="25">
                  <c:v>1.1886329519806966E-2</c:v>
                </c:pt>
                <c:pt idx="26">
                  <c:v>1.1558726916372181E-2</c:v>
                </c:pt>
                <c:pt idx="27">
                  <c:v>1.143045102346279E-2</c:v>
                </c:pt>
                <c:pt idx="28">
                  <c:v>1.1507262026147642E-2</c:v>
                </c:pt>
                <c:pt idx="29">
                  <c:v>1.18713362339557E-2</c:v>
                </c:pt>
                <c:pt idx="30">
                  <c:v>1.2570420484538688E-2</c:v>
                </c:pt>
                <c:pt idx="31">
                  <c:v>1.3527554537365427E-2</c:v>
                </c:pt>
                <c:pt idx="32">
                  <c:v>1.4585038126569224E-2</c:v>
                </c:pt>
                <c:pt idx="33">
                  <c:v>1.5413808931886869E-2</c:v>
                </c:pt>
                <c:pt idx="34">
                  <c:v>1.5885089403746534E-2</c:v>
                </c:pt>
                <c:pt idx="35">
                  <c:v>1.6117749053860115E-2</c:v>
                </c:pt>
                <c:pt idx="36">
                  <c:v>1.6378267734957375E-2</c:v>
                </c:pt>
                <c:pt idx="37">
                  <c:v>1.6866402340499836E-2</c:v>
                </c:pt>
                <c:pt idx="38">
                  <c:v>1.7673385280496487E-2</c:v>
                </c:pt>
                <c:pt idx="39">
                  <c:v>1.8795076747460008E-2</c:v>
                </c:pt>
                <c:pt idx="40">
                  <c:v>1.9785267903259542E-2</c:v>
                </c:pt>
                <c:pt idx="41">
                  <c:v>2.0177489682632631E-2</c:v>
                </c:pt>
                <c:pt idx="42">
                  <c:v>1.9778764150499586E-2</c:v>
                </c:pt>
                <c:pt idx="43">
                  <c:v>1.8644056215562314E-2</c:v>
                </c:pt>
                <c:pt idx="44">
                  <c:v>1.6966526889309788E-2</c:v>
                </c:pt>
                <c:pt idx="45">
                  <c:v>1.5014556155077227E-2</c:v>
                </c:pt>
                <c:pt idx="46">
                  <c:v>1.3013055996805951E-2</c:v>
                </c:pt>
                <c:pt idx="47">
                  <c:v>1.1222266820588358E-2</c:v>
                </c:pt>
                <c:pt idx="48">
                  <c:v>9.9801827450844982E-3</c:v>
                </c:pt>
                <c:pt idx="49">
                  <c:v>9.3968657133259668E-3</c:v>
                </c:pt>
                <c:pt idx="50">
                  <c:v>9.4321067192077671E-3</c:v>
                </c:pt>
                <c:pt idx="51">
                  <c:v>9.9372370555198437E-3</c:v>
                </c:pt>
                <c:pt idx="52">
                  <c:v>1.0707365791909668E-2</c:v>
                </c:pt>
                <c:pt idx="53">
                  <c:v>1.1570149805045234E-2</c:v>
                </c:pt>
                <c:pt idx="54">
                  <c:v>1.2189197826098589E-2</c:v>
                </c:pt>
                <c:pt idx="55">
                  <c:v>1.2497062032590951E-2</c:v>
                </c:pt>
                <c:pt idx="56">
                  <c:v>1.2567703737833263E-2</c:v>
                </c:pt>
                <c:pt idx="57">
                  <c:v>1.2600775233797523E-2</c:v>
                </c:pt>
                <c:pt idx="58">
                  <c:v>1.2638522899053565E-2</c:v>
                </c:pt>
                <c:pt idx="59">
                  <c:v>1.26757864662906E-2</c:v>
                </c:pt>
                <c:pt idx="60">
                  <c:v>1.2597983748620417E-2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6-4F7E-A5BA-55B0EDF9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4336"/>
        <c:axId val="170733952"/>
      </c:lineChart>
      <c:dateAx>
        <c:axId val="170654336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low"/>
        <c:spPr>
          <a:ln w="6350">
            <a:solidFill>
              <a:schemeClr val="tx1"/>
            </a:solidFill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7073395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733952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.0%" sourceLinked="0"/>
        <c:majorTickMark val="none"/>
        <c:minorTickMark val="none"/>
        <c:tickLblPos val="nextTo"/>
        <c:spPr>
          <a:ln w="6350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 algn="ctr">
              <a:defRPr lang="en-US" sz="8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70654336"/>
        <c:crossesAt val="1247"/>
        <c:crossBetween val="midCat"/>
        <c:majorUnit val="1.0000000000000103E-2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8311148499698471"/>
          <c:y val="0.87733545964982229"/>
          <c:w val="0.67140179935985889"/>
          <c:h val="6.943555132531512E-2"/>
        </c:manualLayout>
      </c:layout>
      <c:overlay val="0"/>
      <c:txPr>
        <a:bodyPr/>
        <a:lstStyle/>
        <a:p>
          <a:pPr>
            <a:defRPr sz="9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8607489654202"/>
          <c:y val="4.632777777777778E-2"/>
          <c:w val="0.86866597724924965"/>
          <c:h val="0.76660877116805748"/>
        </c:manualLayout>
      </c:layout>
      <c:lineChart>
        <c:grouping val="standard"/>
        <c:varyColors val="0"/>
        <c:ser>
          <c:idx val="2"/>
          <c:order val="0"/>
          <c:tx>
            <c:v>Regional Victoria</c:v>
          </c:tx>
          <c:spPr>
            <a:ln w="31750">
              <a:solidFill>
                <a:srgbClr val="2EB77E"/>
              </a:solidFill>
              <a:prstDash val="sysDash"/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source'!$R$6:$R$26</c:f>
              <c:numCache>
                <c:formatCode>0.0%</c:formatCode>
                <c:ptCount val="21"/>
                <c:pt idx="0">
                  <c:v>0.59699999999999998</c:v>
                </c:pt>
                <c:pt idx="1">
                  <c:v>0.56499999999999995</c:v>
                </c:pt>
                <c:pt idx="2">
                  <c:v>0.54700000000000004</c:v>
                </c:pt>
                <c:pt idx="3">
                  <c:v>0.57699999999999996</c:v>
                </c:pt>
                <c:pt idx="4">
                  <c:v>0.55900000000000005</c:v>
                </c:pt>
                <c:pt idx="5">
                  <c:v>0.53800000000000003</c:v>
                </c:pt>
                <c:pt idx="6">
                  <c:v>0.51300000000000001</c:v>
                </c:pt>
                <c:pt idx="7">
                  <c:v>0.53600000000000003</c:v>
                </c:pt>
                <c:pt idx="8">
                  <c:v>0.51700000000000002</c:v>
                </c:pt>
                <c:pt idx="9">
                  <c:v>0.47199999999999998</c:v>
                </c:pt>
                <c:pt idx="10">
                  <c:v>0.45200000000000001</c:v>
                </c:pt>
                <c:pt idx="11">
                  <c:v>0.44700000000000001</c:v>
                </c:pt>
                <c:pt idx="12">
                  <c:v>0.46800000000000003</c:v>
                </c:pt>
                <c:pt idx="13">
                  <c:v>0.436</c:v>
                </c:pt>
                <c:pt idx="14">
                  <c:v>0.40500000000000003</c:v>
                </c:pt>
                <c:pt idx="15">
                  <c:v>0.47</c:v>
                </c:pt>
                <c:pt idx="16">
                  <c:v>0.42199999999999999</c:v>
                </c:pt>
                <c:pt idx="17">
                  <c:v>0.35099999999999998</c:v>
                </c:pt>
                <c:pt idx="18">
                  <c:v>0.32300000000000001</c:v>
                </c:pt>
                <c:pt idx="19">
                  <c:v>0.33800000000000002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DDD-9E93-AB6A828ED782}"/>
            </c:ext>
          </c:extLst>
        </c:ser>
        <c:ser>
          <c:idx val="0"/>
          <c:order val="1"/>
          <c:tx>
            <c:v>Victoria</c:v>
          </c:tx>
          <c:spPr>
            <a:ln w="31750">
              <a:solidFill>
                <a:srgbClr val="ECB22B"/>
              </a:solidFill>
              <a:prstDash val="solid"/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source'!$P$6:$P$26</c:f>
              <c:numCache>
                <c:formatCode>0.0%</c:formatCode>
                <c:ptCount val="21"/>
                <c:pt idx="0">
                  <c:v>0.18</c:v>
                </c:pt>
                <c:pt idx="1">
                  <c:v>0.17299999999999999</c:v>
                </c:pt>
                <c:pt idx="2">
                  <c:v>0.14899999999999999</c:v>
                </c:pt>
                <c:pt idx="3">
                  <c:v>0.17100000000000001</c:v>
                </c:pt>
                <c:pt idx="4">
                  <c:v>0.155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0.155</c:v>
                </c:pt>
                <c:pt idx="8">
                  <c:v>0.13900000000000001</c:v>
                </c:pt>
                <c:pt idx="9">
                  <c:v>0.13200000000000001</c:v>
                </c:pt>
                <c:pt idx="10">
                  <c:v>0.11799999999999999</c:v>
                </c:pt>
                <c:pt idx="11">
                  <c:v>0.13200000000000001</c:v>
                </c:pt>
                <c:pt idx="12">
                  <c:v>0.14199999999999999</c:v>
                </c:pt>
                <c:pt idx="13">
                  <c:v>0.13900000000000001</c:v>
                </c:pt>
                <c:pt idx="14">
                  <c:v>0.115</c:v>
                </c:pt>
                <c:pt idx="15">
                  <c:v>0.161</c:v>
                </c:pt>
                <c:pt idx="16">
                  <c:v>0.14599999999999999</c:v>
                </c:pt>
                <c:pt idx="17">
                  <c:v>0.115</c:v>
                </c:pt>
                <c:pt idx="18">
                  <c:v>9.7000000000000003E-2</c:v>
                </c:pt>
                <c:pt idx="19">
                  <c:v>0.13</c:v>
                </c:pt>
                <c:pt idx="20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DDD-9E93-AB6A828ED782}"/>
            </c:ext>
          </c:extLst>
        </c:ser>
        <c:ser>
          <c:idx val="1"/>
          <c:order val="2"/>
          <c:tx>
            <c:v>Metropolitan Melbourne</c:v>
          </c:tx>
          <c:spPr>
            <a:ln w="25400">
              <a:solidFill>
                <a:srgbClr val="36C5EE"/>
              </a:solidFill>
            </a:ln>
          </c:spPr>
          <c:marker>
            <c:symbol val="none"/>
          </c:marker>
          <c:cat>
            <c:numRef>
              <c:f>'Fig 4&amp;8 source'!$O$6:$O$26</c:f>
              <c:numCache>
                <c:formatCode>mmm\-yy</c:formatCode>
                <c:ptCount val="21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  <c:pt idx="15">
                  <c:v>43983</c:v>
                </c:pt>
                <c:pt idx="16">
                  <c:v>44075</c:v>
                </c:pt>
                <c:pt idx="17">
                  <c:v>44166</c:v>
                </c:pt>
                <c:pt idx="18">
                  <c:v>44256</c:v>
                </c:pt>
                <c:pt idx="19">
                  <c:v>44348</c:v>
                </c:pt>
                <c:pt idx="20">
                  <c:v>44440</c:v>
                </c:pt>
              </c:numCache>
            </c:numRef>
          </c:cat>
          <c:val>
            <c:numRef>
              <c:f>'Fig 4&amp;8 source'!$Q$6:$Q$26</c:f>
              <c:numCache>
                <c:formatCode>0.0%</c:formatCode>
                <c:ptCount val="21"/>
                <c:pt idx="0">
                  <c:v>7.6999999999999999E-2</c:v>
                </c:pt>
                <c:pt idx="1">
                  <c:v>7.2999999999999995E-2</c:v>
                </c:pt>
                <c:pt idx="2">
                  <c:v>5.8000000000000003E-2</c:v>
                </c:pt>
                <c:pt idx="3">
                  <c:v>6.5000000000000002E-2</c:v>
                </c:pt>
                <c:pt idx="4">
                  <c:v>0.06</c:v>
                </c:pt>
                <c:pt idx="5">
                  <c:v>0.06</c:v>
                </c:pt>
                <c:pt idx="6">
                  <c:v>4.8000000000000001E-2</c:v>
                </c:pt>
                <c:pt idx="7">
                  <c:v>6.2E-2</c:v>
                </c:pt>
                <c:pt idx="8">
                  <c:v>5.6000000000000001E-2</c:v>
                </c:pt>
                <c:pt idx="9">
                  <c:v>5.3999999999999999E-2</c:v>
                </c:pt>
                <c:pt idx="10">
                  <c:v>5.0999999999999997E-2</c:v>
                </c:pt>
                <c:pt idx="11">
                  <c:v>5.8999999999999997E-2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5.8000000000000003E-2</c:v>
                </c:pt>
                <c:pt idx="15">
                  <c:v>8.6999999999999994E-2</c:v>
                </c:pt>
                <c:pt idx="16">
                  <c:v>7.8E-2</c:v>
                </c:pt>
                <c:pt idx="17">
                  <c:v>7.0999999999999994E-2</c:v>
                </c:pt>
                <c:pt idx="18">
                  <c:v>6.0999999999999999E-2</c:v>
                </c:pt>
                <c:pt idx="19">
                  <c:v>9.2999999999999999E-2</c:v>
                </c:pt>
                <c:pt idx="20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F-4DDD-9E93-AB6A828E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9120"/>
        <c:axId val="170807296"/>
      </c:lineChart>
      <c:dateAx>
        <c:axId val="170789120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zh-CN"/>
          </a:p>
        </c:txPr>
        <c:crossAx val="17080729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0807296"/>
        <c:scaling>
          <c:orientation val="minMax"/>
          <c:max val="0.80000000000000104"/>
          <c:min val="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minorGridlines>
          <c:spPr>
            <a:ln w="12700">
              <a:noFill/>
              <a:prstDash val="sysDash"/>
            </a:ln>
          </c:spPr>
        </c:min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zh-CN"/>
          </a:p>
        </c:txPr>
        <c:crossAx val="170789120"/>
        <c:crosses val="autoZero"/>
        <c:crossBetween val="between"/>
        <c:majorUnit val="0.1"/>
        <c:minorUnit val="5.000000000000002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40769520735177"/>
          <c:y val="0.87644745370370369"/>
          <c:w val="0.79692188467768565"/>
          <c:h val="7.1596250434060399E-2"/>
        </c:manualLayout>
      </c:layout>
      <c:overlay val="0"/>
      <c:txPr>
        <a:bodyPr/>
        <a:lstStyle/>
        <a:p>
          <a:pPr algn="ctr">
            <a:defRPr lang="en-US" sz="11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HelveticaNeueLT Std Lt" pitchFamily="34" charset="0"/>
          <a:ea typeface="Arial"/>
          <a:cs typeface="Arial"/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11248710010567E-2"/>
          <c:y val="4.7297297297297584E-2"/>
          <c:w val="0.8565531475748196"/>
          <c:h val="0.8496621621621621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 4&amp;8 source'!$O$6:$O$20</c:f>
              <c:numCache>
                <c:formatCode>mmm\-yy</c:formatCode>
                <c:ptCount val="15"/>
                <c:pt idx="0">
                  <c:v>42614</c:v>
                </c:pt>
                <c:pt idx="1">
                  <c:v>42705</c:v>
                </c:pt>
                <c:pt idx="2">
                  <c:v>42795</c:v>
                </c:pt>
                <c:pt idx="3">
                  <c:v>42887</c:v>
                </c:pt>
                <c:pt idx="4">
                  <c:v>42979</c:v>
                </c:pt>
                <c:pt idx="5">
                  <c:v>43070</c:v>
                </c:pt>
                <c:pt idx="6">
                  <c:v>43160</c:v>
                </c:pt>
                <c:pt idx="7">
                  <c:v>43252</c:v>
                </c:pt>
                <c:pt idx="8">
                  <c:v>43344</c:v>
                </c:pt>
                <c:pt idx="9">
                  <c:v>43435</c:v>
                </c:pt>
                <c:pt idx="10">
                  <c:v>43525</c:v>
                </c:pt>
                <c:pt idx="11">
                  <c:v>43617</c:v>
                </c:pt>
                <c:pt idx="12">
                  <c:v>43709</c:v>
                </c:pt>
                <c:pt idx="13">
                  <c:v>43800</c:v>
                </c:pt>
                <c:pt idx="14">
                  <c:v>43891</c:v>
                </c:pt>
              </c:numCache>
            </c:numRef>
          </c:cat>
          <c:val>
            <c:numRef>
              <c:f>'Fig 4&amp;8 source'!$P$6:$P$20</c:f>
              <c:numCache>
                <c:formatCode>0.0%</c:formatCode>
                <c:ptCount val="15"/>
                <c:pt idx="0">
                  <c:v>0.18</c:v>
                </c:pt>
                <c:pt idx="1">
                  <c:v>0.17299999999999999</c:v>
                </c:pt>
                <c:pt idx="2">
                  <c:v>0.14899999999999999</c:v>
                </c:pt>
                <c:pt idx="3">
                  <c:v>0.17100000000000001</c:v>
                </c:pt>
                <c:pt idx="4">
                  <c:v>0.155</c:v>
                </c:pt>
                <c:pt idx="5">
                  <c:v>0.154</c:v>
                </c:pt>
                <c:pt idx="6">
                  <c:v>0.13100000000000001</c:v>
                </c:pt>
                <c:pt idx="7">
                  <c:v>0.155</c:v>
                </c:pt>
                <c:pt idx="8">
                  <c:v>0.13900000000000001</c:v>
                </c:pt>
                <c:pt idx="9">
                  <c:v>0.13200000000000001</c:v>
                </c:pt>
                <c:pt idx="10">
                  <c:v>0.11799999999999999</c:v>
                </c:pt>
                <c:pt idx="11">
                  <c:v>0.13200000000000001</c:v>
                </c:pt>
                <c:pt idx="12">
                  <c:v>0.14199999999999999</c:v>
                </c:pt>
                <c:pt idx="13">
                  <c:v>0.13900000000000001</c:v>
                </c:pt>
                <c:pt idx="14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C-420F-8146-E94C7EDF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2784"/>
        <c:axId val="176108672"/>
      </c:lineChart>
      <c:dateAx>
        <c:axId val="176102784"/>
        <c:scaling>
          <c:orientation val="minMax"/>
        </c:scaling>
        <c:delete val="0"/>
        <c:axPos val="b"/>
        <c:numFmt formatCode="mmm\-yy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610867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6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6102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0"/>
  <sheetViews>
    <sheetView zoomScale="8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3134" y="507756"/>
    <xdr:ext cx="5010149" cy="2943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425951</xdr:colOff>
      <xdr:row>1</xdr:row>
      <xdr:rowOff>38528</xdr:rowOff>
    </xdr:from>
    <xdr:to>
      <xdr:col>8</xdr:col>
      <xdr:colOff>522695</xdr:colOff>
      <xdr:row>33</xdr:row>
      <xdr:rowOff>124146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07CBE-504F-472D-8EC2-3D816E51D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51" y="520129"/>
          <a:ext cx="4976969" cy="45805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134938</xdr:colOff>
      <xdr:row>1</xdr:row>
      <xdr:rowOff>109537</xdr:rowOff>
    </xdr:from>
    <xdr:to>
      <xdr:col>11</xdr:col>
      <xdr:colOff>270263</xdr:colOff>
      <xdr:row>36</xdr:row>
      <xdr:rowOff>109537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2343E-56F5-45CA-BC05-C8809EBC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450850"/>
          <a:ext cx="6858388" cy="48339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451338</xdr:colOff>
      <xdr:row>1</xdr:row>
      <xdr:rowOff>30285</xdr:rowOff>
    </xdr:from>
    <xdr:to>
      <xdr:col>9</xdr:col>
      <xdr:colOff>119491</xdr:colOff>
      <xdr:row>34</xdr:row>
      <xdr:rowOff>112347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61B639-0090-43AD-A121-55860F3B4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338" y="411285"/>
          <a:ext cx="4811653" cy="5022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179072</xdr:colOff>
      <xdr:row>1</xdr:row>
      <xdr:rowOff>3810</xdr:rowOff>
    </xdr:from>
    <xdr:to>
      <xdr:col>8</xdr:col>
      <xdr:colOff>340553</xdr:colOff>
      <xdr:row>33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786AAA-D1A9-4E03-9BEC-EAB70CDC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2" y="448310"/>
          <a:ext cx="4530281" cy="4434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2966" y="496764"/>
    <xdr:ext cx="4650847" cy="2905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1</xdr:row>
      <xdr:rowOff>57150</xdr:rowOff>
    </xdr:from>
    <xdr:to>
      <xdr:col>8</xdr:col>
      <xdr:colOff>245696</xdr:colOff>
      <xdr:row>34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37E0D5-5B5F-4200-822B-0F0639B66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44500"/>
          <a:ext cx="4493846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</xdr:colOff>
      <xdr:row>1</xdr:row>
      <xdr:rowOff>20782</xdr:rowOff>
    </xdr:from>
    <xdr:to>
      <xdr:col>11</xdr:col>
      <xdr:colOff>287850</xdr:colOff>
      <xdr:row>33</xdr:row>
      <xdr:rowOff>76201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D31AE9-A07B-41CD-BA95-CD721AC4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43346"/>
          <a:ext cx="6293796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385211</xdr:colOff>
      <xdr:row>3</xdr:row>
      <xdr:rowOff>6045</xdr:rowOff>
    </xdr:from>
    <xdr:to>
      <xdr:col>9</xdr:col>
      <xdr:colOff>205152</xdr:colOff>
      <xdr:row>27</xdr:row>
      <xdr:rowOff>7327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85801" y="609600"/>
    <xdr:ext cx="4933175" cy="3009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609600" y="552450"/>
    <xdr:ext cx="7080407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documents%20and%20settings/PLEI2610/Desktop/AWE_63020012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David/Briefings/Summary99/summ99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minwage&amp;AWE"/>
      <sheetName val="Sheet1"/>
      <sheetName val="Inquiries"/>
    </sheetNames>
    <sheetDataSet>
      <sheetData sheetId="0"/>
      <sheetData sheetId="1">
        <row r="1">
          <cell r="B1" t="str">
            <v>Earnings ;  Victoria ;  Males ;  Full Time ;  Adult ;  Ordinary time earnings ;</v>
          </cell>
          <cell r="C1" t="str">
            <v>Earnings ;  Victoria ;  Males ;  Full Time ;  Adult ;  Total earnings ;</v>
          </cell>
          <cell r="D1" t="str">
            <v>Earnings ;  Victoria ;  Males ;  Total earnings ;</v>
          </cell>
          <cell r="E1" t="str">
            <v>Earnings ;  Victoria ;  Females ;  Full Time ;  Adult ;  Ordinary time earnings ;</v>
          </cell>
          <cell r="F1" t="str">
            <v>Earnings ;  Victoria ;  Females ;  Full Time ;  Adult ;  Total earnings ;</v>
          </cell>
          <cell r="G1" t="str">
            <v>Earnings ;  Victoria ;  Females ;  Total earnings ;</v>
          </cell>
          <cell r="H1" t="str">
            <v>Earnings ;  Victoria ;  Persons ;  Full Time ;  Adult ;  Ordinary time earnings ;</v>
          </cell>
          <cell r="I1" t="str">
            <v>Earnings ;  Victoria ;  Persons ;  Full Time ;  Adult ;  Total earnings ;</v>
          </cell>
          <cell r="J1" t="str">
            <v>Earnings ;  Victoria ;  Persons ;  Total earnings ;</v>
          </cell>
        </row>
        <row r="2">
          <cell r="A2" t="str">
            <v>Unit</v>
          </cell>
          <cell r="B2" t="str">
            <v>$</v>
          </cell>
          <cell r="C2" t="str">
            <v>$</v>
          </cell>
          <cell r="D2" t="str">
            <v>$</v>
          </cell>
          <cell r="E2" t="str">
            <v>$</v>
          </cell>
          <cell r="F2" t="str">
            <v>$</v>
          </cell>
          <cell r="G2" t="str">
            <v>$</v>
          </cell>
          <cell r="H2" t="str">
            <v>$</v>
          </cell>
          <cell r="I2" t="str">
            <v>$</v>
          </cell>
          <cell r="J2" t="str">
            <v>$</v>
          </cell>
        </row>
        <row r="3">
          <cell r="A3" t="str">
            <v>Series Type</v>
          </cell>
          <cell r="B3" t="str">
            <v>Seasonally Adjusted</v>
          </cell>
          <cell r="C3" t="str">
            <v>Seasonally Adjusted</v>
          </cell>
          <cell r="D3" t="str">
            <v>Seasonally Adjusted</v>
          </cell>
          <cell r="E3" t="str">
            <v>Seasonally Adjusted</v>
          </cell>
          <cell r="F3" t="str">
            <v>Seasonally Adjusted</v>
          </cell>
          <cell r="G3" t="str">
            <v>Seasonally Adjusted</v>
          </cell>
          <cell r="H3" t="str">
            <v>Seasonally Adjusted</v>
          </cell>
          <cell r="I3" t="str">
            <v>Seasonally Adjusted</v>
          </cell>
          <cell r="J3" t="str">
            <v>Seasonally Adjusted</v>
          </cell>
        </row>
        <row r="4">
          <cell r="A4" t="str">
            <v>Data Type</v>
          </cell>
          <cell r="B4" t="str">
            <v>AVERAGE</v>
          </cell>
          <cell r="C4" t="str">
            <v>AVERAGE</v>
          </cell>
          <cell r="D4" t="str">
            <v>AVERAGE</v>
          </cell>
          <cell r="E4" t="str">
            <v>AVERAGE</v>
          </cell>
          <cell r="F4" t="str">
            <v>AVERAGE</v>
          </cell>
          <cell r="G4" t="str">
            <v>AVERAGE</v>
          </cell>
          <cell r="H4" t="str">
            <v>AVERAGE</v>
          </cell>
          <cell r="I4" t="str">
            <v>AVERAGE</v>
          </cell>
          <cell r="J4" t="str">
            <v>AVERAGE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F5" t="str">
            <v>Quarter</v>
          </cell>
          <cell r="G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</row>
        <row r="6">
          <cell r="A6" t="str">
            <v>Collection Month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</row>
        <row r="7">
          <cell r="A7" t="str">
            <v>Series Start</v>
          </cell>
          <cell r="B7">
            <v>30635</v>
          </cell>
          <cell r="C7">
            <v>30635</v>
          </cell>
          <cell r="D7">
            <v>30635</v>
          </cell>
          <cell r="E7">
            <v>30635</v>
          </cell>
          <cell r="F7">
            <v>30635</v>
          </cell>
          <cell r="G7">
            <v>30635</v>
          </cell>
          <cell r="H7">
            <v>30635</v>
          </cell>
          <cell r="I7">
            <v>30635</v>
          </cell>
          <cell r="J7">
            <v>30635</v>
          </cell>
        </row>
        <row r="8">
          <cell r="A8" t="str">
            <v>Series End</v>
          </cell>
          <cell r="B8">
            <v>38579</v>
          </cell>
          <cell r="C8">
            <v>38579</v>
          </cell>
          <cell r="D8">
            <v>38579</v>
          </cell>
          <cell r="E8">
            <v>38579</v>
          </cell>
          <cell r="F8">
            <v>38579</v>
          </cell>
          <cell r="G8">
            <v>38579</v>
          </cell>
          <cell r="H8">
            <v>38579</v>
          </cell>
          <cell r="I8">
            <v>38579</v>
          </cell>
          <cell r="J8">
            <v>38579</v>
          </cell>
        </row>
        <row r="9">
          <cell r="A9" t="str">
            <v>No. Obs</v>
          </cell>
          <cell r="B9">
            <v>88</v>
          </cell>
          <cell r="C9">
            <v>88</v>
          </cell>
          <cell r="D9">
            <v>88</v>
          </cell>
          <cell r="E9">
            <v>88</v>
          </cell>
          <cell r="F9">
            <v>88</v>
          </cell>
          <cell r="G9">
            <v>88</v>
          </cell>
          <cell r="H9">
            <v>88</v>
          </cell>
          <cell r="I9">
            <v>88</v>
          </cell>
          <cell r="J9">
            <v>88</v>
          </cell>
        </row>
        <row r="10">
          <cell r="A10" t="str">
            <v>Series ID</v>
          </cell>
          <cell r="B10" t="str">
            <v>A592366W</v>
          </cell>
          <cell r="C10" t="str">
            <v>A592666X</v>
          </cell>
          <cell r="D10" t="str">
            <v>A595366A</v>
          </cell>
          <cell r="E10" t="str">
            <v>A593266F</v>
          </cell>
          <cell r="F10" t="str">
            <v>A593566J</v>
          </cell>
          <cell r="G10" t="str">
            <v>A596266K</v>
          </cell>
          <cell r="H10" t="str">
            <v>A594166R</v>
          </cell>
          <cell r="I10" t="str">
            <v>A594466T</v>
          </cell>
          <cell r="J10" t="str">
            <v>A597166V</v>
          </cell>
        </row>
        <row r="11">
          <cell r="A11">
            <v>30635</v>
          </cell>
          <cell r="B11">
            <v>365.5</v>
          </cell>
          <cell r="C11">
            <v>388.6</v>
          </cell>
          <cell r="D11">
            <v>356.1</v>
          </cell>
          <cell r="E11">
            <v>301</v>
          </cell>
          <cell r="F11">
            <v>307.2</v>
          </cell>
          <cell r="G11">
            <v>245.4</v>
          </cell>
          <cell r="H11">
            <v>343.9</v>
          </cell>
          <cell r="I11">
            <v>361.4</v>
          </cell>
          <cell r="J11">
            <v>311.10000000000002</v>
          </cell>
        </row>
        <row r="12">
          <cell r="A12">
            <v>30727</v>
          </cell>
          <cell r="B12">
            <v>374.6</v>
          </cell>
          <cell r="C12">
            <v>398.4</v>
          </cell>
          <cell r="D12">
            <v>368.1</v>
          </cell>
          <cell r="E12">
            <v>307.8</v>
          </cell>
          <cell r="F12">
            <v>315.3</v>
          </cell>
          <cell r="G12">
            <v>254.4</v>
          </cell>
          <cell r="H12">
            <v>352.6</v>
          </cell>
          <cell r="I12">
            <v>371.2</v>
          </cell>
          <cell r="J12">
            <v>322.5</v>
          </cell>
        </row>
        <row r="13">
          <cell r="A13">
            <v>30817</v>
          </cell>
          <cell r="B13">
            <v>386.3</v>
          </cell>
          <cell r="C13">
            <v>413.1</v>
          </cell>
          <cell r="D13">
            <v>380.7</v>
          </cell>
          <cell r="E13">
            <v>320.3</v>
          </cell>
          <cell r="F13">
            <v>327.2</v>
          </cell>
          <cell r="G13">
            <v>264.5</v>
          </cell>
          <cell r="H13">
            <v>365.2</v>
          </cell>
          <cell r="I13">
            <v>385.2</v>
          </cell>
          <cell r="J13">
            <v>335.2</v>
          </cell>
        </row>
        <row r="14">
          <cell r="A14">
            <v>30909</v>
          </cell>
          <cell r="B14">
            <v>390.2</v>
          </cell>
          <cell r="C14">
            <v>418.8</v>
          </cell>
          <cell r="D14">
            <v>389.5</v>
          </cell>
          <cell r="E14">
            <v>326</v>
          </cell>
          <cell r="F14">
            <v>334</v>
          </cell>
          <cell r="G14">
            <v>271.8</v>
          </cell>
          <cell r="H14">
            <v>369.7</v>
          </cell>
          <cell r="I14">
            <v>391.7</v>
          </cell>
          <cell r="J14">
            <v>344.3</v>
          </cell>
        </row>
        <row r="15">
          <cell r="A15">
            <v>31001</v>
          </cell>
          <cell r="B15">
            <v>392.9</v>
          </cell>
          <cell r="C15">
            <v>421.5</v>
          </cell>
          <cell r="D15">
            <v>382.8</v>
          </cell>
          <cell r="E15">
            <v>330.8</v>
          </cell>
          <cell r="F15">
            <v>339.3</v>
          </cell>
          <cell r="G15">
            <v>270.39999999999998</v>
          </cell>
          <cell r="H15">
            <v>372.4</v>
          </cell>
          <cell r="I15">
            <v>394.6</v>
          </cell>
          <cell r="J15">
            <v>338.4</v>
          </cell>
        </row>
        <row r="16">
          <cell r="A16">
            <v>31093</v>
          </cell>
          <cell r="B16">
            <v>395.4</v>
          </cell>
          <cell r="C16">
            <v>425.2</v>
          </cell>
          <cell r="D16">
            <v>387.7</v>
          </cell>
          <cell r="E16">
            <v>332.3</v>
          </cell>
          <cell r="F16">
            <v>340.3</v>
          </cell>
          <cell r="G16">
            <v>272.60000000000002</v>
          </cell>
          <cell r="H16">
            <v>375.4</v>
          </cell>
          <cell r="I16">
            <v>398.4</v>
          </cell>
          <cell r="J16">
            <v>342.6</v>
          </cell>
        </row>
        <row r="17">
          <cell r="A17">
            <v>31182</v>
          </cell>
          <cell r="B17">
            <v>401.2</v>
          </cell>
          <cell r="C17">
            <v>431.8</v>
          </cell>
          <cell r="D17">
            <v>398.8</v>
          </cell>
          <cell r="E17">
            <v>339.6</v>
          </cell>
          <cell r="F17">
            <v>348.9</v>
          </cell>
          <cell r="G17">
            <v>276.3</v>
          </cell>
          <cell r="H17">
            <v>381.6</v>
          </cell>
          <cell r="I17">
            <v>405.1</v>
          </cell>
          <cell r="J17">
            <v>349.7</v>
          </cell>
        </row>
        <row r="18">
          <cell r="A18">
            <v>31274</v>
          </cell>
          <cell r="B18">
            <v>409.8</v>
          </cell>
          <cell r="C18">
            <v>442.1</v>
          </cell>
          <cell r="D18">
            <v>409.9</v>
          </cell>
          <cell r="E18">
            <v>344</v>
          </cell>
          <cell r="F18">
            <v>352.5</v>
          </cell>
          <cell r="G18">
            <v>280.8</v>
          </cell>
          <cell r="H18">
            <v>388.4</v>
          </cell>
          <cell r="I18">
            <v>412.9</v>
          </cell>
          <cell r="J18">
            <v>357.9</v>
          </cell>
        </row>
        <row r="19">
          <cell r="A19">
            <v>31366</v>
          </cell>
          <cell r="B19">
            <v>416.6</v>
          </cell>
          <cell r="C19">
            <v>449.7</v>
          </cell>
          <cell r="D19">
            <v>417.6</v>
          </cell>
          <cell r="E19">
            <v>351.4</v>
          </cell>
          <cell r="F19">
            <v>360.7</v>
          </cell>
          <cell r="G19">
            <v>285.3</v>
          </cell>
          <cell r="H19">
            <v>394.9</v>
          </cell>
          <cell r="I19">
            <v>420.4</v>
          </cell>
          <cell r="J19">
            <v>363.7</v>
          </cell>
        </row>
        <row r="20">
          <cell r="A20">
            <v>31458</v>
          </cell>
          <cell r="B20">
            <v>422</v>
          </cell>
          <cell r="C20">
            <v>455</v>
          </cell>
          <cell r="D20">
            <v>423.8</v>
          </cell>
          <cell r="E20">
            <v>358.3</v>
          </cell>
          <cell r="F20">
            <v>366.8</v>
          </cell>
          <cell r="G20">
            <v>289</v>
          </cell>
          <cell r="H20">
            <v>401.9</v>
          </cell>
          <cell r="I20">
            <v>427.2</v>
          </cell>
          <cell r="J20">
            <v>369.4</v>
          </cell>
        </row>
        <row r="21">
          <cell r="A21">
            <v>31547</v>
          </cell>
          <cell r="B21">
            <v>429.7</v>
          </cell>
          <cell r="C21">
            <v>461.2</v>
          </cell>
          <cell r="D21">
            <v>426.3</v>
          </cell>
          <cell r="E21">
            <v>359.4</v>
          </cell>
          <cell r="F21">
            <v>368.2</v>
          </cell>
          <cell r="G21">
            <v>295.5</v>
          </cell>
          <cell r="H21">
            <v>407.5</v>
          </cell>
          <cell r="I21">
            <v>431.5</v>
          </cell>
          <cell r="J21">
            <v>374.3</v>
          </cell>
        </row>
        <row r="22">
          <cell r="A22">
            <v>31639</v>
          </cell>
          <cell r="B22">
            <v>438</v>
          </cell>
          <cell r="C22">
            <v>470</v>
          </cell>
          <cell r="D22">
            <v>432.7</v>
          </cell>
          <cell r="E22">
            <v>369</v>
          </cell>
          <cell r="F22">
            <v>378.7</v>
          </cell>
          <cell r="G22">
            <v>296.5</v>
          </cell>
          <cell r="H22">
            <v>416.3</v>
          </cell>
          <cell r="I22">
            <v>441.3</v>
          </cell>
          <cell r="J22">
            <v>378</v>
          </cell>
        </row>
        <row r="23">
          <cell r="A23">
            <v>31731</v>
          </cell>
          <cell r="B23">
            <v>449.4</v>
          </cell>
          <cell r="C23">
            <v>485.5</v>
          </cell>
          <cell r="D23">
            <v>442.6</v>
          </cell>
          <cell r="E23">
            <v>378.2</v>
          </cell>
          <cell r="F23">
            <v>388.4</v>
          </cell>
          <cell r="G23">
            <v>301.89999999999998</v>
          </cell>
          <cell r="H23">
            <v>426.2</v>
          </cell>
          <cell r="I23">
            <v>454.1</v>
          </cell>
          <cell r="J23">
            <v>386.3</v>
          </cell>
        </row>
        <row r="24">
          <cell r="A24">
            <v>31823</v>
          </cell>
          <cell r="B24">
            <v>454.5</v>
          </cell>
          <cell r="C24">
            <v>490.3</v>
          </cell>
          <cell r="D24">
            <v>447.7</v>
          </cell>
          <cell r="E24">
            <v>383.8</v>
          </cell>
          <cell r="F24">
            <v>393.3</v>
          </cell>
          <cell r="G24">
            <v>306.2</v>
          </cell>
          <cell r="H24">
            <v>432.8</v>
          </cell>
          <cell r="I24">
            <v>460.4</v>
          </cell>
          <cell r="J24">
            <v>390.8</v>
          </cell>
        </row>
        <row r="25">
          <cell r="A25">
            <v>31912</v>
          </cell>
          <cell r="B25">
            <v>464</v>
          </cell>
          <cell r="C25">
            <v>501.9</v>
          </cell>
          <cell r="D25">
            <v>452.1</v>
          </cell>
          <cell r="E25">
            <v>390.2</v>
          </cell>
          <cell r="F25">
            <v>401.6</v>
          </cell>
          <cell r="G25">
            <v>310.8</v>
          </cell>
          <cell r="H25">
            <v>440.5</v>
          </cell>
          <cell r="I25">
            <v>469.7</v>
          </cell>
          <cell r="J25">
            <v>394.3</v>
          </cell>
        </row>
        <row r="26">
          <cell r="A26">
            <v>32004</v>
          </cell>
          <cell r="B26">
            <v>473.7</v>
          </cell>
          <cell r="C26">
            <v>510.1</v>
          </cell>
          <cell r="D26">
            <v>458.1</v>
          </cell>
          <cell r="E26">
            <v>395.2</v>
          </cell>
          <cell r="F26">
            <v>406.5</v>
          </cell>
          <cell r="G26">
            <v>313.89999999999998</v>
          </cell>
          <cell r="H26">
            <v>448</v>
          </cell>
          <cell r="I26">
            <v>476.2</v>
          </cell>
          <cell r="J26">
            <v>398.8</v>
          </cell>
        </row>
        <row r="27">
          <cell r="A27">
            <v>32096</v>
          </cell>
          <cell r="B27">
            <v>481.7</v>
          </cell>
          <cell r="C27">
            <v>519.20000000000005</v>
          </cell>
          <cell r="D27">
            <v>468.5</v>
          </cell>
          <cell r="E27">
            <v>396.6</v>
          </cell>
          <cell r="F27">
            <v>407.8</v>
          </cell>
          <cell r="G27">
            <v>318.39999999999998</v>
          </cell>
          <cell r="H27">
            <v>452.4</v>
          </cell>
          <cell r="I27">
            <v>481</v>
          </cell>
          <cell r="J27">
            <v>405.9</v>
          </cell>
        </row>
        <row r="28">
          <cell r="A28">
            <v>32188</v>
          </cell>
          <cell r="B28">
            <v>493.1</v>
          </cell>
          <cell r="C28">
            <v>530.79999999999995</v>
          </cell>
          <cell r="D28">
            <v>475.6</v>
          </cell>
          <cell r="E28">
            <v>408.7</v>
          </cell>
          <cell r="F28">
            <v>419.5</v>
          </cell>
          <cell r="G28">
            <v>324.7</v>
          </cell>
          <cell r="H28">
            <v>465.4</v>
          </cell>
          <cell r="I28">
            <v>494.4</v>
          </cell>
          <cell r="J28">
            <v>413.1</v>
          </cell>
        </row>
        <row r="29">
          <cell r="A29">
            <v>32278</v>
          </cell>
          <cell r="B29">
            <v>499.1</v>
          </cell>
          <cell r="C29">
            <v>540.79999999999995</v>
          </cell>
          <cell r="D29">
            <v>485</v>
          </cell>
          <cell r="E29">
            <v>412.2</v>
          </cell>
          <cell r="F29">
            <v>423.9</v>
          </cell>
          <cell r="G29">
            <v>322.3</v>
          </cell>
          <cell r="H29">
            <v>470</v>
          </cell>
          <cell r="I29">
            <v>501.3</v>
          </cell>
          <cell r="J29">
            <v>415.5</v>
          </cell>
        </row>
        <row r="30">
          <cell r="A30">
            <v>32370</v>
          </cell>
          <cell r="B30">
            <v>505.9</v>
          </cell>
          <cell r="C30">
            <v>548.20000000000005</v>
          </cell>
          <cell r="D30">
            <v>490.4</v>
          </cell>
          <cell r="E30">
            <v>420.7</v>
          </cell>
          <cell r="F30">
            <v>433.6</v>
          </cell>
          <cell r="G30">
            <v>327.10000000000002</v>
          </cell>
          <cell r="H30">
            <v>477.2</v>
          </cell>
          <cell r="I30">
            <v>509.7</v>
          </cell>
          <cell r="J30">
            <v>420.6</v>
          </cell>
        </row>
        <row r="31">
          <cell r="A31">
            <v>32462</v>
          </cell>
          <cell r="B31">
            <v>515.4</v>
          </cell>
          <cell r="C31">
            <v>559.29999999999995</v>
          </cell>
          <cell r="D31">
            <v>498.5</v>
          </cell>
          <cell r="E31">
            <v>429.2</v>
          </cell>
          <cell r="F31">
            <v>445.4</v>
          </cell>
          <cell r="G31">
            <v>333.3</v>
          </cell>
          <cell r="H31">
            <v>485.2</v>
          </cell>
          <cell r="I31">
            <v>519.5</v>
          </cell>
          <cell r="J31">
            <v>426.7</v>
          </cell>
        </row>
        <row r="32">
          <cell r="A32">
            <v>32554</v>
          </cell>
          <cell r="B32">
            <v>526.9</v>
          </cell>
          <cell r="C32">
            <v>570.20000000000005</v>
          </cell>
          <cell r="D32">
            <v>510.9</v>
          </cell>
          <cell r="E32">
            <v>430</v>
          </cell>
          <cell r="F32">
            <v>443.7</v>
          </cell>
          <cell r="G32">
            <v>334.2</v>
          </cell>
          <cell r="H32">
            <v>494.3</v>
          </cell>
          <cell r="I32">
            <v>527.6</v>
          </cell>
          <cell r="J32">
            <v>433.5</v>
          </cell>
        </row>
        <row r="33">
          <cell r="A33">
            <v>32643</v>
          </cell>
          <cell r="B33">
            <v>530.5</v>
          </cell>
          <cell r="C33">
            <v>578.5</v>
          </cell>
          <cell r="D33">
            <v>518.79999999999995</v>
          </cell>
          <cell r="E33">
            <v>443.3</v>
          </cell>
          <cell r="F33">
            <v>458.4</v>
          </cell>
          <cell r="G33">
            <v>342</v>
          </cell>
          <cell r="H33">
            <v>501.4</v>
          </cell>
          <cell r="I33">
            <v>538.1</v>
          </cell>
          <cell r="J33">
            <v>443.1</v>
          </cell>
        </row>
        <row r="34">
          <cell r="A34">
            <v>32735</v>
          </cell>
          <cell r="B34">
            <v>542.20000000000005</v>
          </cell>
          <cell r="C34">
            <v>593.20000000000005</v>
          </cell>
          <cell r="D34">
            <v>536.9</v>
          </cell>
          <cell r="E34">
            <v>450.5</v>
          </cell>
          <cell r="F34">
            <v>465.8</v>
          </cell>
          <cell r="G34">
            <v>354.4</v>
          </cell>
          <cell r="H34">
            <v>510.2</v>
          </cell>
          <cell r="I34">
            <v>548.9</v>
          </cell>
          <cell r="J34">
            <v>456.6</v>
          </cell>
        </row>
        <row r="35">
          <cell r="A35">
            <v>32827</v>
          </cell>
          <cell r="B35">
            <v>549.9</v>
          </cell>
          <cell r="C35">
            <v>599.1</v>
          </cell>
          <cell r="D35">
            <v>544.70000000000005</v>
          </cell>
          <cell r="E35">
            <v>458.6</v>
          </cell>
          <cell r="F35">
            <v>472.8</v>
          </cell>
          <cell r="G35">
            <v>358.5</v>
          </cell>
          <cell r="H35">
            <v>518.6</v>
          </cell>
          <cell r="I35">
            <v>555.9</v>
          </cell>
          <cell r="J35">
            <v>463.7</v>
          </cell>
        </row>
        <row r="36">
          <cell r="A36">
            <v>32919</v>
          </cell>
          <cell r="B36">
            <v>556.6</v>
          </cell>
          <cell r="C36">
            <v>602.4</v>
          </cell>
          <cell r="D36">
            <v>549.79999999999995</v>
          </cell>
          <cell r="E36">
            <v>463.5</v>
          </cell>
          <cell r="F36">
            <v>477.6</v>
          </cell>
          <cell r="G36">
            <v>361.9</v>
          </cell>
          <cell r="H36">
            <v>525.29999999999995</v>
          </cell>
          <cell r="I36">
            <v>560.5</v>
          </cell>
          <cell r="J36">
            <v>467.6</v>
          </cell>
        </row>
        <row r="37">
          <cell r="A37">
            <v>33008</v>
          </cell>
          <cell r="B37">
            <v>569.79999999999995</v>
          </cell>
          <cell r="C37">
            <v>614.9</v>
          </cell>
          <cell r="D37">
            <v>560.5</v>
          </cell>
          <cell r="E37">
            <v>475.5</v>
          </cell>
          <cell r="F37">
            <v>490.2</v>
          </cell>
          <cell r="G37">
            <v>373.9</v>
          </cell>
          <cell r="H37">
            <v>537.4</v>
          </cell>
          <cell r="I37">
            <v>571.79999999999995</v>
          </cell>
          <cell r="J37">
            <v>477.3</v>
          </cell>
        </row>
        <row r="38">
          <cell r="A38">
            <v>33100</v>
          </cell>
          <cell r="B38">
            <v>577.6</v>
          </cell>
          <cell r="C38">
            <v>620.29999999999995</v>
          </cell>
          <cell r="D38">
            <v>565.4</v>
          </cell>
          <cell r="E38">
            <v>484.7</v>
          </cell>
          <cell r="F38">
            <v>498.6</v>
          </cell>
          <cell r="G38">
            <v>377.8</v>
          </cell>
          <cell r="H38">
            <v>545.5</v>
          </cell>
          <cell r="I38">
            <v>578.4</v>
          </cell>
          <cell r="J38">
            <v>482.1</v>
          </cell>
        </row>
        <row r="39">
          <cell r="A39">
            <v>33192</v>
          </cell>
          <cell r="B39">
            <v>590.79999999999995</v>
          </cell>
          <cell r="C39">
            <v>628.79999999999995</v>
          </cell>
          <cell r="D39">
            <v>568</v>
          </cell>
          <cell r="E39">
            <v>492.4</v>
          </cell>
          <cell r="F39">
            <v>505.5</v>
          </cell>
          <cell r="G39">
            <v>383.3</v>
          </cell>
          <cell r="H39">
            <v>556</v>
          </cell>
          <cell r="I39">
            <v>585.29999999999995</v>
          </cell>
          <cell r="J39">
            <v>485.5</v>
          </cell>
        </row>
        <row r="40">
          <cell r="A40">
            <v>33284</v>
          </cell>
          <cell r="B40">
            <v>596.29999999999995</v>
          </cell>
          <cell r="C40">
            <v>639.9</v>
          </cell>
          <cell r="D40">
            <v>578.29999999999995</v>
          </cell>
          <cell r="E40">
            <v>504.1</v>
          </cell>
          <cell r="F40">
            <v>517.5</v>
          </cell>
          <cell r="G40">
            <v>391.3</v>
          </cell>
          <cell r="H40">
            <v>564</v>
          </cell>
          <cell r="I40">
            <v>597.1</v>
          </cell>
          <cell r="J40">
            <v>494.6</v>
          </cell>
        </row>
        <row r="41">
          <cell r="A41">
            <v>33373</v>
          </cell>
          <cell r="B41">
            <v>595.4</v>
          </cell>
          <cell r="C41">
            <v>632.4</v>
          </cell>
          <cell r="D41">
            <v>568.1</v>
          </cell>
          <cell r="E41">
            <v>507.1</v>
          </cell>
          <cell r="F41">
            <v>519</v>
          </cell>
          <cell r="G41">
            <v>388.8</v>
          </cell>
          <cell r="H41">
            <v>565.20000000000005</v>
          </cell>
          <cell r="I41">
            <v>593.20000000000005</v>
          </cell>
          <cell r="J41">
            <v>487</v>
          </cell>
        </row>
        <row r="42">
          <cell r="A42">
            <v>33465</v>
          </cell>
          <cell r="B42">
            <v>598.9</v>
          </cell>
          <cell r="C42">
            <v>632.70000000000005</v>
          </cell>
          <cell r="D42">
            <v>577.4</v>
          </cell>
          <cell r="E42">
            <v>512.79999999999995</v>
          </cell>
          <cell r="F42">
            <v>524.4</v>
          </cell>
          <cell r="G42">
            <v>402</v>
          </cell>
          <cell r="H42">
            <v>568.79999999999995</v>
          </cell>
          <cell r="I42">
            <v>595</v>
          </cell>
          <cell r="J42">
            <v>498.2</v>
          </cell>
        </row>
        <row r="43">
          <cell r="A43">
            <v>33557</v>
          </cell>
          <cell r="B43">
            <v>610.1</v>
          </cell>
          <cell r="C43">
            <v>645.6</v>
          </cell>
          <cell r="D43">
            <v>592.70000000000005</v>
          </cell>
          <cell r="E43">
            <v>521</v>
          </cell>
          <cell r="F43">
            <v>535.70000000000005</v>
          </cell>
          <cell r="G43">
            <v>410.1</v>
          </cell>
          <cell r="H43">
            <v>579.4</v>
          </cell>
          <cell r="I43">
            <v>607.70000000000005</v>
          </cell>
          <cell r="J43">
            <v>509.9</v>
          </cell>
        </row>
        <row r="44">
          <cell r="A44">
            <v>33649</v>
          </cell>
          <cell r="B44">
            <v>618</v>
          </cell>
          <cell r="C44">
            <v>655.8</v>
          </cell>
          <cell r="D44">
            <v>598.1</v>
          </cell>
          <cell r="E44">
            <v>523.29999999999995</v>
          </cell>
          <cell r="F44">
            <v>536.9</v>
          </cell>
          <cell r="G44">
            <v>404</v>
          </cell>
          <cell r="H44">
            <v>583.29999999999995</v>
          </cell>
          <cell r="I44">
            <v>612.5</v>
          </cell>
          <cell r="J44">
            <v>505.8</v>
          </cell>
        </row>
        <row r="45">
          <cell r="A45">
            <v>33739</v>
          </cell>
          <cell r="B45">
            <v>619.5</v>
          </cell>
          <cell r="C45">
            <v>656</v>
          </cell>
          <cell r="D45">
            <v>597.5</v>
          </cell>
          <cell r="E45">
            <v>518.9</v>
          </cell>
          <cell r="F45">
            <v>530.79999999999995</v>
          </cell>
          <cell r="G45">
            <v>403.8</v>
          </cell>
          <cell r="H45">
            <v>583.5</v>
          </cell>
          <cell r="I45">
            <v>610.70000000000005</v>
          </cell>
          <cell r="J45">
            <v>505.6</v>
          </cell>
        </row>
        <row r="46">
          <cell r="A46">
            <v>33831</v>
          </cell>
          <cell r="B46">
            <v>627.9</v>
          </cell>
          <cell r="C46">
            <v>664.4</v>
          </cell>
          <cell r="D46">
            <v>599.79999999999995</v>
          </cell>
          <cell r="E46">
            <v>524.29999999999995</v>
          </cell>
          <cell r="F46">
            <v>536.79999999999995</v>
          </cell>
          <cell r="G46">
            <v>396</v>
          </cell>
          <cell r="H46">
            <v>590.29999999999995</v>
          </cell>
          <cell r="I46">
            <v>618.20000000000005</v>
          </cell>
          <cell r="J46">
            <v>502.2</v>
          </cell>
        </row>
        <row r="47">
          <cell r="A47">
            <v>33923</v>
          </cell>
          <cell r="B47">
            <v>624</v>
          </cell>
          <cell r="C47">
            <v>667.3</v>
          </cell>
          <cell r="D47">
            <v>602</v>
          </cell>
          <cell r="E47">
            <v>522.1</v>
          </cell>
          <cell r="F47">
            <v>533.9</v>
          </cell>
          <cell r="G47">
            <v>396.5</v>
          </cell>
          <cell r="H47">
            <v>586.79999999999995</v>
          </cell>
          <cell r="I47">
            <v>618.70000000000005</v>
          </cell>
          <cell r="J47">
            <v>503.2</v>
          </cell>
        </row>
        <row r="48">
          <cell r="A48">
            <v>34015</v>
          </cell>
          <cell r="B48">
            <v>629.20000000000005</v>
          </cell>
          <cell r="C48">
            <v>674</v>
          </cell>
          <cell r="D48">
            <v>613</v>
          </cell>
          <cell r="E48">
            <v>530.79999999999995</v>
          </cell>
          <cell r="F48">
            <v>544.5</v>
          </cell>
          <cell r="G48">
            <v>408.3</v>
          </cell>
          <cell r="H48">
            <v>593.9</v>
          </cell>
          <cell r="I48">
            <v>627.5</v>
          </cell>
          <cell r="J48">
            <v>516.5</v>
          </cell>
        </row>
        <row r="49">
          <cell r="A49">
            <v>34104</v>
          </cell>
          <cell r="B49">
            <v>633.79999999999995</v>
          </cell>
          <cell r="C49">
            <v>681.8</v>
          </cell>
          <cell r="D49">
            <v>621.1</v>
          </cell>
          <cell r="E49">
            <v>525.9</v>
          </cell>
          <cell r="F49">
            <v>539.6</v>
          </cell>
          <cell r="G49">
            <v>408.2</v>
          </cell>
          <cell r="H49">
            <v>595.29999999999995</v>
          </cell>
          <cell r="I49">
            <v>631</v>
          </cell>
          <cell r="J49">
            <v>520.6</v>
          </cell>
        </row>
        <row r="50">
          <cell r="A50">
            <v>34196</v>
          </cell>
          <cell r="B50">
            <v>642.4</v>
          </cell>
          <cell r="C50">
            <v>685.4</v>
          </cell>
          <cell r="D50">
            <v>623.70000000000005</v>
          </cell>
          <cell r="E50">
            <v>534</v>
          </cell>
          <cell r="F50">
            <v>546.6</v>
          </cell>
          <cell r="G50">
            <v>417.3</v>
          </cell>
          <cell r="H50">
            <v>603</v>
          </cell>
          <cell r="I50">
            <v>634.79999999999995</v>
          </cell>
          <cell r="J50">
            <v>526.20000000000005</v>
          </cell>
        </row>
        <row r="51">
          <cell r="A51">
            <v>34288</v>
          </cell>
          <cell r="B51">
            <v>636.29999999999995</v>
          </cell>
          <cell r="C51">
            <v>685.1</v>
          </cell>
          <cell r="D51">
            <v>620.6</v>
          </cell>
          <cell r="E51">
            <v>535.70000000000005</v>
          </cell>
          <cell r="F51">
            <v>549</v>
          </cell>
          <cell r="G51">
            <v>418.7</v>
          </cell>
          <cell r="H51">
            <v>600.1</v>
          </cell>
          <cell r="I51">
            <v>636.4</v>
          </cell>
          <cell r="J51">
            <v>525.79999999999995</v>
          </cell>
        </row>
        <row r="52">
          <cell r="A52">
            <v>34380</v>
          </cell>
          <cell r="B52">
            <v>639.5</v>
          </cell>
          <cell r="C52">
            <v>685.3</v>
          </cell>
          <cell r="D52">
            <v>620.79999999999995</v>
          </cell>
          <cell r="E52">
            <v>541.5</v>
          </cell>
          <cell r="F52">
            <v>555.6</v>
          </cell>
          <cell r="G52">
            <v>424.9</v>
          </cell>
          <cell r="H52">
            <v>603.6</v>
          </cell>
          <cell r="I52">
            <v>637.9</v>
          </cell>
          <cell r="J52">
            <v>528.79999999999995</v>
          </cell>
        </row>
        <row r="53">
          <cell r="A53">
            <v>34469</v>
          </cell>
          <cell r="B53">
            <v>651.4</v>
          </cell>
          <cell r="C53">
            <v>699.9</v>
          </cell>
          <cell r="D53">
            <v>627.9</v>
          </cell>
          <cell r="E53">
            <v>552.79999999999995</v>
          </cell>
          <cell r="F53">
            <v>568.6</v>
          </cell>
          <cell r="G53">
            <v>429.8</v>
          </cell>
          <cell r="H53">
            <v>615.79999999999995</v>
          </cell>
          <cell r="I53">
            <v>652.5</v>
          </cell>
          <cell r="J53">
            <v>535.5</v>
          </cell>
        </row>
        <row r="54">
          <cell r="A54">
            <v>34561</v>
          </cell>
          <cell r="B54">
            <v>654.4</v>
          </cell>
          <cell r="C54">
            <v>718.3</v>
          </cell>
          <cell r="D54">
            <v>648.20000000000005</v>
          </cell>
          <cell r="E54">
            <v>546.6</v>
          </cell>
          <cell r="F54">
            <v>561.20000000000005</v>
          </cell>
          <cell r="G54">
            <v>421.8</v>
          </cell>
          <cell r="H54">
            <v>617.6</v>
          </cell>
          <cell r="I54">
            <v>664.1</v>
          </cell>
          <cell r="J54">
            <v>547.9</v>
          </cell>
        </row>
        <row r="55">
          <cell r="A55">
            <v>34653</v>
          </cell>
          <cell r="B55">
            <v>664.2</v>
          </cell>
          <cell r="C55">
            <v>718.6</v>
          </cell>
          <cell r="D55">
            <v>645.4</v>
          </cell>
          <cell r="E55">
            <v>560.9</v>
          </cell>
          <cell r="F55">
            <v>573</v>
          </cell>
          <cell r="G55">
            <v>438.5</v>
          </cell>
          <cell r="H55">
            <v>626.79999999999995</v>
          </cell>
          <cell r="I55">
            <v>666.5</v>
          </cell>
          <cell r="J55">
            <v>550.5</v>
          </cell>
        </row>
        <row r="56">
          <cell r="A56">
            <v>34745</v>
          </cell>
          <cell r="B56">
            <v>673.3</v>
          </cell>
          <cell r="C56">
            <v>732</v>
          </cell>
          <cell r="D56">
            <v>656.5</v>
          </cell>
          <cell r="E56">
            <v>563.1</v>
          </cell>
          <cell r="F56">
            <v>578.4</v>
          </cell>
          <cell r="G56">
            <v>436.1</v>
          </cell>
          <cell r="H56">
            <v>633.79999999999995</v>
          </cell>
          <cell r="I56">
            <v>676.8</v>
          </cell>
          <cell r="J56">
            <v>555.4</v>
          </cell>
        </row>
        <row r="57">
          <cell r="A57">
            <v>34834</v>
          </cell>
          <cell r="B57">
            <v>678.5</v>
          </cell>
          <cell r="C57">
            <v>738.3</v>
          </cell>
          <cell r="D57">
            <v>667.2</v>
          </cell>
          <cell r="E57">
            <v>575.70000000000005</v>
          </cell>
          <cell r="F57">
            <v>589.70000000000005</v>
          </cell>
          <cell r="G57">
            <v>435.6</v>
          </cell>
          <cell r="H57">
            <v>641.6</v>
          </cell>
          <cell r="I57">
            <v>685.2</v>
          </cell>
          <cell r="J57">
            <v>559.9</v>
          </cell>
        </row>
        <row r="58">
          <cell r="A58">
            <v>34926</v>
          </cell>
          <cell r="B58">
            <v>683.7</v>
          </cell>
          <cell r="C58">
            <v>738</v>
          </cell>
          <cell r="D58">
            <v>663.7</v>
          </cell>
          <cell r="E58">
            <v>576.4</v>
          </cell>
          <cell r="F58">
            <v>590.29999999999995</v>
          </cell>
          <cell r="G58">
            <v>434.7</v>
          </cell>
          <cell r="H58">
            <v>645.6</v>
          </cell>
          <cell r="I58">
            <v>684.4</v>
          </cell>
          <cell r="J58">
            <v>555.4</v>
          </cell>
        </row>
        <row r="59">
          <cell r="A59">
            <v>35018</v>
          </cell>
          <cell r="B59">
            <v>691.2</v>
          </cell>
          <cell r="C59">
            <v>746.9</v>
          </cell>
          <cell r="D59">
            <v>668</v>
          </cell>
          <cell r="E59">
            <v>578.4</v>
          </cell>
          <cell r="F59">
            <v>593</v>
          </cell>
          <cell r="G59">
            <v>434</v>
          </cell>
          <cell r="H59">
            <v>652.6</v>
          </cell>
          <cell r="I59">
            <v>695.4</v>
          </cell>
          <cell r="J59">
            <v>562.4</v>
          </cell>
        </row>
        <row r="60">
          <cell r="A60">
            <v>35110</v>
          </cell>
          <cell r="B60">
            <v>694.8</v>
          </cell>
          <cell r="C60">
            <v>756.8</v>
          </cell>
          <cell r="D60">
            <v>670.4</v>
          </cell>
          <cell r="E60">
            <v>588</v>
          </cell>
          <cell r="F60">
            <v>600.5</v>
          </cell>
          <cell r="G60">
            <v>434.9</v>
          </cell>
          <cell r="H60">
            <v>659.1</v>
          </cell>
          <cell r="I60">
            <v>704.1</v>
          </cell>
          <cell r="J60">
            <v>564.29999999999995</v>
          </cell>
        </row>
        <row r="61">
          <cell r="A61">
            <v>35200</v>
          </cell>
          <cell r="B61">
            <v>701</v>
          </cell>
          <cell r="C61">
            <v>764.5</v>
          </cell>
          <cell r="D61">
            <v>676.3</v>
          </cell>
          <cell r="E61">
            <v>593.9</v>
          </cell>
          <cell r="F61">
            <v>607.1</v>
          </cell>
          <cell r="G61">
            <v>442.3</v>
          </cell>
          <cell r="H61">
            <v>664.5</v>
          </cell>
          <cell r="I61">
            <v>711.4</v>
          </cell>
          <cell r="J61">
            <v>571.79999999999995</v>
          </cell>
        </row>
        <row r="62">
          <cell r="A62">
            <v>35292</v>
          </cell>
          <cell r="B62">
            <v>701</v>
          </cell>
          <cell r="C62">
            <v>758.6</v>
          </cell>
          <cell r="D62">
            <v>669</v>
          </cell>
          <cell r="E62">
            <v>589.1</v>
          </cell>
          <cell r="F62">
            <v>603.4</v>
          </cell>
          <cell r="G62">
            <v>435.7</v>
          </cell>
          <cell r="H62">
            <v>662.9</v>
          </cell>
          <cell r="I62">
            <v>704.5</v>
          </cell>
          <cell r="J62">
            <v>563.29999999999995</v>
          </cell>
        </row>
        <row r="63">
          <cell r="A63">
            <v>35384</v>
          </cell>
          <cell r="B63">
            <v>719.6</v>
          </cell>
          <cell r="C63">
            <v>788</v>
          </cell>
          <cell r="D63">
            <v>681.5</v>
          </cell>
          <cell r="E63">
            <v>606.1</v>
          </cell>
          <cell r="F63">
            <v>623.4</v>
          </cell>
          <cell r="G63">
            <v>445.3</v>
          </cell>
          <cell r="H63">
            <v>680</v>
          </cell>
          <cell r="I63">
            <v>731.9</v>
          </cell>
          <cell r="J63">
            <v>575.9</v>
          </cell>
        </row>
        <row r="64">
          <cell r="A64">
            <v>35476</v>
          </cell>
          <cell r="B64">
            <v>725.6</v>
          </cell>
          <cell r="C64">
            <v>783.5</v>
          </cell>
          <cell r="D64">
            <v>682.9</v>
          </cell>
          <cell r="E64">
            <v>612.20000000000005</v>
          </cell>
          <cell r="F64">
            <v>626.9</v>
          </cell>
          <cell r="G64">
            <v>457.7</v>
          </cell>
          <cell r="H64">
            <v>687.6</v>
          </cell>
          <cell r="I64">
            <v>730.5</v>
          </cell>
          <cell r="J64">
            <v>584.6</v>
          </cell>
        </row>
        <row r="65">
          <cell r="A65">
            <v>35565</v>
          </cell>
          <cell r="B65">
            <v>735.1</v>
          </cell>
          <cell r="C65">
            <v>788.9</v>
          </cell>
          <cell r="D65">
            <v>679.5</v>
          </cell>
          <cell r="E65">
            <v>618</v>
          </cell>
          <cell r="F65">
            <v>636.4</v>
          </cell>
          <cell r="G65">
            <v>454</v>
          </cell>
          <cell r="H65">
            <v>692</v>
          </cell>
          <cell r="I65">
            <v>733.4</v>
          </cell>
          <cell r="J65">
            <v>574.4</v>
          </cell>
        </row>
        <row r="66">
          <cell r="A66">
            <v>35657</v>
          </cell>
          <cell r="B66">
            <v>757.5</v>
          </cell>
          <cell r="C66">
            <v>816</v>
          </cell>
          <cell r="D66">
            <v>701.6</v>
          </cell>
          <cell r="E66">
            <v>626.9</v>
          </cell>
          <cell r="F66">
            <v>645</v>
          </cell>
          <cell r="G66">
            <v>462.8</v>
          </cell>
          <cell r="H66">
            <v>711.2</v>
          </cell>
          <cell r="I66">
            <v>753.8</v>
          </cell>
          <cell r="J66">
            <v>592</v>
          </cell>
        </row>
        <row r="67">
          <cell r="A67">
            <v>35749</v>
          </cell>
          <cell r="B67">
            <v>748.2</v>
          </cell>
          <cell r="C67">
            <v>803.3</v>
          </cell>
          <cell r="D67">
            <v>709.7</v>
          </cell>
          <cell r="E67">
            <v>631.9</v>
          </cell>
          <cell r="F67">
            <v>650.6</v>
          </cell>
          <cell r="G67">
            <v>465.4</v>
          </cell>
          <cell r="H67">
            <v>707</v>
          </cell>
          <cell r="I67">
            <v>750.8</v>
          </cell>
          <cell r="J67">
            <v>599.29999999999995</v>
          </cell>
        </row>
        <row r="68">
          <cell r="A68">
            <v>35841</v>
          </cell>
          <cell r="B68">
            <v>760.9</v>
          </cell>
          <cell r="C68">
            <v>824.8</v>
          </cell>
          <cell r="D68">
            <v>717.8</v>
          </cell>
          <cell r="E68">
            <v>635.4</v>
          </cell>
          <cell r="F68">
            <v>652</v>
          </cell>
          <cell r="G68">
            <v>474</v>
          </cell>
          <cell r="H68">
            <v>716.5</v>
          </cell>
          <cell r="I68">
            <v>762.9</v>
          </cell>
          <cell r="J68">
            <v>605.6</v>
          </cell>
        </row>
        <row r="69">
          <cell r="A69">
            <v>35930</v>
          </cell>
          <cell r="B69">
            <v>766.4</v>
          </cell>
          <cell r="C69">
            <v>824.6</v>
          </cell>
          <cell r="D69">
            <v>704.5</v>
          </cell>
          <cell r="E69">
            <v>645.9</v>
          </cell>
          <cell r="F69">
            <v>660.2</v>
          </cell>
          <cell r="G69">
            <v>470.6</v>
          </cell>
          <cell r="H69">
            <v>723.6</v>
          </cell>
          <cell r="I69">
            <v>766.8</v>
          </cell>
          <cell r="J69">
            <v>597.9</v>
          </cell>
        </row>
        <row r="70">
          <cell r="A70">
            <v>36022</v>
          </cell>
          <cell r="B70">
            <v>772.9</v>
          </cell>
          <cell r="C70">
            <v>829.1</v>
          </cell>
          <cell r="D70">
            <v>709.7</v>
          </cell>
          <cell r="E70">
            <v>651.1</v>
          </cell>
          <cell r="F70">
            <v>663.9</v>
          </cell>
          <cell r="G70">
            <v>476.3</v>
          </cell>
          <cell r="H70">
            <v>729.9</v>
          </cell>
          <cell r="I70">
            <v>769.6</v>
          </cell>
          <cell r="J70">
            <v>604.4</v>
          </cell>
        </row>
        <row r="71">
          <cell r="A71">
            <v>36114</v>
          </cell>
          <cell r="B71">
            <v>782.9</v>
          </cell>
          <cell r="C71">
            <v>838.7</v>
          </cell>
          <cell r="D71">
            <v>712.8</v>
          </cell>
          <cell r="E71">
            <v>656.4</v>
          </cell>
          <cell r="F71">
            <v>670.9</v>
          </cell>
          <cell r="G71">
            <v>476.1</v>
          </cell>
          <cell r="H71">
            <v>736.2</v>
          </cell>
          <cell r="I71">
            <v>778.1</v>
          </cell>
          <cell r="J71">
            <v>601.79999999999995</v>
          </cell>
        </row>
        <row r="72">
          <cell r="A72">
            <v>36206</v>
          </cell>
          <cell r="B72">
            <v>767</v>
          </cell>
          <cell r="C72">
            <v>825</v>
          </cell>
          <cell r="D72">
            <v>707.3</v>
          </cell>
          <cell r="E72">
            <v>658.6</v>
          </cell>
          <cell r="F72">
            <v>674.5</v>
          </cell>
          <cell r="G72">
            <v>472</v>
          </cell>
          <cell r="H72">
            <v>728.2</v>
          </cell>
          <cell r="I72">
            <v>770.3</v>
          </cell>
          <cell r="J72">
            <v>596.5</v>
          </cell>
        </row>
        <row r="73">
          <cell r="A73">
            <v>36295</v>
          </cell>
          <cell r="B73">
            <v>782.6</v>
          </cell>
          <cell r="C73">
            <v>834.6</v>
          </cell>
          <cell r="D73">
            <v>720.1</v>
          </cell>
          <cell r="E73">
            <v>666.1</v>
          </cell>
          <cell r="F73">
            <v>679.9</v>
          </cell>
          <cell r="G73">
            <v>486.9</v>
          </cell>
          <cell r="H73">
            <v>740.2</v>
          </cell>
          <cell r="I73">
            <v>778.6</v>
          </cell>
          <cell r="J73">
            <v>609.6</v>
          </cell>
        </row>
        <row r="74">
          <cell r="A74">
            <v>36387</v>
          </cell>
          <cell r="B74">
            <v>773</v>
          </cell>
          <cell r="C74">
            <v>822.8</v>
          </cell>
          <cell r="D74">
            <v>709.5</v>
          </cell>
          <cell r="E74">
            <v>685.7</v>
          </cell>
          <cell r="F74">
            <v>701.6</v>
          </cell>
          <cell r="G74">
            <v>487.3</v>
          </cell>
          <cell r="H74">
            <v>741.4</v>
          </cell>
          <cell r="I74">
            <v>778.3</v>
          </cell>
          <cell r="J74">
            <v>603.1</v>
          </cell>
        </row>
        <row r="75">
          <cell r="A75">
            <v>36479</v>
          </cell>
          <cell r="B75">
            <v>782.9</v>
          </cell>
          <cell r="C75">
            <v>836.4</v>
          </cell>
          <cell r="D75">
            <v>724.6</v>
          </cell>
          <cell r="E75">
            <v>694.6</v>
          </cell>
          <cell r="F75">
            <v>710.2</v>
          </cell>
          <cell r="G75">
            <v>491.5</v>
          </cell>
          <cell r="H75">
            <v>751</v>
          </cell>
          <cell r="I75">
            <v>791.9</v>
          </cell>
          <cell r="J75">
            <v>611.29999999999995</v>
          </cell>
        </row>
        <row r="76">
          <cell r="A76">
            <v>36571</v>
          </cell>
          <cell r="B76">
            <v>795</v>
          </cell>
          <cell r="C76">
            <v>844.8</v>
          </cell>
          <cell r="D76">
            <v>729.2</v>
          </cell>
          <cell r="E76">
            <v>696.7</v>
          </cell>
          <cell r="F76">
            <v>710.9</v>
          </cell>
          <cell r="G76">
            <v>491.3</v>
          </cell>
          <cell r="H76">
            <v>760</v>
          </cell>
          <cell r="I76">
            <v>796.2</v>
          </cell>
          <cell r="J76">
            <v>613.29999999999995</v>
          </cell>
        </row>
        <row r="77">
          <cell r="A77">
            <v>36661</v>
          </cell>
          <cell r="B77">
            <v>799.3</v>
          </cell>
          <cell r="C77">
            <v>849.4</v>
          </cell>
          <cell r="D77">
            <v>741.1</v>
          </cell>
          <cell r="E77">
            <v>706.7</v>
          </cell>
          <cell r="F77">
            <v>723.5</v>
          </cell>
          <cell r="G77">
            <v>505.1</v>
          </cell>
          <cell r="H77">
            <v>766.1</v>
          </cell>
          <cell r="I77">
            <v>804.5</v>
          </cell>
          <cell r="J77">
            <v>627.5</v>
          </cell>
        </row>
        <row r="78">
          <cell r="A78">
            <v>36753</v>
          </cell>
          <cell r="B78">
            <v>813</v>
          </cell>
          <cell r="C78">
            <v>863</v>
          </cell>
          <cell r="D78">
            <v>744.5</v>
          </cell>
          <cell r="E78">
            <v>723.9</v>
          </cell>
          <cell r="F78">
            <v>740.4</v>
          </cell>
          <cell r="G78">
            <v>511.5</v>
          </cell>
          <cell r="H78">
            <v>781.3</v>
          </cell>
          <cell r="I78">
            <v>819.3</v>
          </cell>
          <cell r="J78">
            <v>632.5</v>
          </cell>
        </row>
        <row r="79">
          <cell r="A79">
            <v>36845</v>
          </cell>
          <cell r="B79">
            <v>811.7</v>
          </cell>
          <cell r="C79">
            <v>855.5</v>
          </cell>
          <cell r="D79">
            <v>737.2</v>
          </cell>
          <cell r="E79">
            <v>715.9</v>
          </cell>
          <cell r="F79">
            <v>730.9</v>
          </cell>
          <cell r="G79">
            <v>512.79999999999995</v>
          </cell>
          <cell r="H79">
            <v>777.9</v>
          </cell>
          <cell r="I79">
            <v>812.4</v>
          </cell>
          <cell r="J79">
            <v>628.79999999999995</v>
          </cell>
        </row>
        <row r="80">
          <cell r="A80">
            <v>36937</v>
          </cell>
          <cell r="B80">
            <v>822.7</v>
          </cell>
          <cell r="C80">
            <v>865.8</v>
          </cell>
          <cell r="D80">
            <v>744.9</v>
          </cell>
          <cell r="E80">
            <v>736.1</v>
          </cell>
          <cell r="F80">
            <v>750.3</v>
          </cell>
          <cell r="G80">
            <v>532.70000000000005</v>
          </cell>
          <cell r="H80">
            <v>792</v>
          </cell>
          <cell r="I80">
            <v>824</v>
          </cell>
          <cell r="J80">
            <v>643.1</v>
          </cell>
        </row>
        <row r="81">
          <cell r="A81">
            <v>37026</v>
          </cell>
          <cell r="B81">
            <v>837.6</v>
          </cell>
          <cell r="C81">
            <v>883.4</v>
          </cell>
          <cell r="D81">
            <v>762.1</v>
          </cell>
          <cell r="E81">
            <v>734.8</v>
          </cell>
          <cell r="F81">
            <v>749</v>
          </cell>
          <cell r="G81">
            <v>519.6</v>
          </cell>
          <cell r="H81">
            <v>800.6</v>
          </cell>
          <cell r="I81">
            <v>835.1</v>
          </cell>
          <cell r="J81">
            <v>645.29999999999995</v>
          </cell>
        </row>
        <row r="82">
          <cell r="A82">
            <v>37118</v>
          </cell>
          <cell r="B82">
            <v>853.4</v>
          </cell>
          <cell r="C82">
            <v>900.9</v>
          </cell>
          <cell r="D82">
            <v>772.2</v>
          </cell>
          <cell r="E82">
            <v>748.4</v>
          </cell>
          <cell r="F82">
            <v>763.1</v>
          </cell>
          <cell r="G82">
            <v>524.1</v>
          </cell>
          <cell r="H82">
            <v>816.1</v>
          </cell>
          <cell r="I82">
            <v>852.1</v>
          </cell>
          <cell r="J82">
            <v>652.4</v>
          </cell>
        </row>
        <row r="83">
          <cell r="A83">
            <v>37210</v>
          </cell>
          <cell r="B83">
            <v>866.6</v>
          </cell>
          <cell r="C83">
            <v>911</v>
          </cell>
          <cell r="D83">
            <v>787.2</v>
          </cell>
          <cell r="E83">
            <v>762</v>
          </cell>
          <cell r="F83">
            <v>775.8</v>
          </cell>
          <cell r="G83">
            <v>530.20000000000005</v>
          </cell>
          <cell r="H83">
            <v>831.2</v>
          </cell>
          <cell r="I83">
            <v>866</v>
          </cell>
          <cell r="J83">
            <v>665.5</v>
          </cell>
        </row>
        <row r="84">
          <cell r="A84">
            <v>37302</v>
          </cell>
          <cell r="B84">
            <v>899.2</v>
          </cell>
          <cell r="C84">
            <v>956.2</v>
          </cell>
          <cell r="D84">
            <v>819.8</v>
          </cell>
          <cell r="E84">
            <v>776.8</v>
          </cell>
          <cell r="F84">
            <v>790.1</v>
          </cell>
          <cell r="G84">
            <v>531.5</v>
          </cell>
          <cell r="H84">
            <v>857.2</v>
          </cell>
          <cell r="I84">
            <v>898.4</v>
          </cell>
          <cell r="J84">
            <v>680.2</v>
          </cell>
        </row>
        <row r="85">
          <cell r="A85">
            <v>37391</v>
          </cell>
          <cell r="B85">
            <v>917.3</v>
          </cell>
          <cell r="C85">
            <v>969.1</v>
          </cell>
          <cell r="D85">
            <v>837.6</v>
          </cell>
          <cell r="E85">
            <v>796.8</v>
          </cell>
          <cell r="F85">
            <v>808.8</v>
          </cell>
          <cell r="G85">
            <v>541.5</v>
          </cell>
          <cell r="H85">
            <v>876.5</v>
          </cell>
          <cell r="I85">
            <v>914.6</v>
          </cell>
          <cell r="J85">
            <v>696.1</v>
          </cell>
        </row>
        <row r="86">
          <cell r="A86">
            <v>37483</v>
          </cell>
          <cell r="B86">
            <v>937.8</v>
          </cell>
          <cell r="C86">
            <v>988.3</v>
          </cell>
          <cell r="D86">
            <v>852.6</v>
          </cell>
          <cell r="E86">
            <v>797.6</v>
          </cell>
          <cell r="F86">
            <v>810</v>
          </cell>
          <cell r="G86">
            <v>557.5</v>
          </cell>
          <cell r="H86">
            <v>888.7</v>
          </cell>
          <cell r="I86">
            <v>926.1</v>
          </cell>
          <cell r="J86">
            <v>710.5</v>
          </cell>
        </row>
        <row r="87">
          <cell r="A87">
            <v>37575</v>
          </cell>
          <cell r="B87">
            <v>944.8</v>
          </cell>
          <cell r="C87">
            <v>997.8</v>
          </cell>
          <cell r="D87">
            <v>861.2</v>
          </cell>
          <cell r="E87">
            <v>797</v>
          </cell>
          <cell r="F87">
            <v>809.8</v>
          </cell>
          <cell r="G87">
            <v>559.1</v>
          </cell>
          <cell r="H87">
            <v>892.4</v>
          </cell>
          <cell r="I87">
            <v>931.9</v>
          </cell>
          <cell r="J87">
            <v>714</v>
          </cell>
        </row>
        <row r="88">
          <cell r="A88">
            <v>37667</v>
          </cell>
          <cell r="B88">
            <v>950</v>
          </cell>
          <cell r="C88">
            <v>1001.7</v>
          </cell>
          <cell r="D88">
            <v>872.8</v>
          </cell>
          <cell r="E88">
            <v>805.8</v>
          </cell>
          <cell r="F88">
            <v>822.4</v>
          </cell>
          <cell r="G88">
            <v>568.20000000000005</v>
          </cell>
          <cell r="H88">
            <v>898.5</v>
          </cell>
          <cell r="I88">
            <v>936.9</v>
          </cell>
          <cell r="J88">
            <v>723.6</v>
          </cell>
        </row>
        <row r="89">
          <cell r="A89">
            <v>37756</v>
          </cell>
          <cell r="B89">
            <v>979.1</v>
          </cell>
          <cell r="C89">
            <v>1032</v>
          </cell>
          <cell r="D89">
            <v>891.7</v>
          </cell>
          <cell r="E89">
            <v>838.3</v>
          </cell>
          <cell r="F89">
            <v>852.7</v>
          </cell>
          <cell r="G89">
            <v>583.1</v>
          </cell>
          <cell r="H89">
            <v>930.3</v>
          </cell>
          <cell r="I89">
            <v>969.4</v>
          </cell>
          <cell r="J89">
            <v>745.3</v>
          </cell>
        </row>
        <row r="90">
          <cell r="A90">
            <v>37848</v>
          </cell>
          <cell r="B90">
            <v>982.9</v>
          </cell>
          <cell r="C90">
            <v>1048</v>
          </cell>
          <cell r="D90">
            <v>906.7</v>
          </cell>
          <cell r="E90">
            <v>833.2</v>
          </cell>
          <cell r="F90">
            <v>847.4</v>
          </cell>
          <cell r="G90">
            <v>578.20000000000005</v>
          </cell>
          <cell r="H90">
            <v>930.9</v>
          </cell>
          <cell r="I90">
            <v>978.8</v>
          </cell>
          <cell r="J90">
            <v>748.3</v>
          </cell>
        </row>
        <row r="91">
          <cell r="A91">
            <v>37940</v>
          </cell>
          <cell r="B91">
            <v>1001.3</v>
          </cell>
          <cell r="C91">
            <v>1069.2</v>
          </cell>
          <cell r="D91">
            <v>926.7</v>
          </cell>
          <cell r="E91">
            <v>835.3</v>
          </cell>
          <cell r="F91">
            <v>852</v>
          </cell>
          <cell r="G91">
            <v>592.70000000000005</v>
          </cell>
          <cell r="H91">
            <v>945</v>
          </cell>
          <cell r="I91">
            <v>996.4</v>
          </cell>
          <cell r="J91">
            <v>771</v>
          </cell>
        </row>
        <row r="92">
          <cell r="A92">
            <v>38032</v>
          </cell>
          <cell r="B92">
            <v>1010.8</v>
          </cell>
          <cell r="C92">
            <v>1079.0999999999999</v>
          </cell>
          <cell r="D92">
            <v>913.3</v>
          </cell>
          <cell r="E92">
            <v>842.1</v>
          </cell>
          <cell r="F92">
            <v>859.5</v>
          </cell>
          <cell r="G92">
            <v>588.6</v>
          </cell>
          <cell r="H92">
            <v>952.4</v>
          </cell>
          <cell r="I92">
            <v>1002.4</v>
          </cell>
          <cell r="J92">
            <v>761.5</v>
          </cell>
        </row>
        <row r="93">
          <cell r="A93">
            <v>38122</v>
          </cell>
          <cell r="B93">
            <v>1012.7</v>
          </cell>
          <cell r="C93">
            <v>1069.4000000000001</v>
          </cell>
          <cell r="D93">
            <v>916.9</v>
          </cell>
          <cell r="E93">
            <v>842.7</v>
          </cell>
          <cell r="F93">
            <v>860.8</v>
          </cell>
          <cell r="G93">
            <v>586.5</v>
          </cell>
          <cell r="H93">
            <v>954.5</v>
          </cell>
          <cell r="I93">
            <v>997.4</v>
          </cell>
          <cell r="J93">
            <v>759.8</v>
          </cell>
        </row>
        <row r="94">
          <cell r="A94">
            <v>38214</v>
          </cell>
          <cell r="B94">
            <v>1026.2</v>
          </cell>
          <cell r="C94">
            <v>1100.7</v>
          </cell>
          <cell r="D94">
            <v>936.1</v>
          </cell>
          <cell r="E94">
            <v>859.3</v>
          </cell>
          <cell r="F94">
            <v>877.5</v>
          </cell>
          <cell r="G94">
            <v>592.9</v>
          </cell>
          <cell r="H94">
            <v>970.2</v>
          </cell>
          <cell r="I94">
            <v>1026.4000000000001</v>
          </cell>
          <cell r="J94">
            <v>774</v>
          </cell>
        </row>
        <row r="95">
          <cell r="A95">
            <v>38306</v>
          </cell>
          <cell r="B95">
            <v>1052.2</v>
          </cell>
          <cell r="C95">
            <v>1130.0999999999999</v>
          </cell>
          <cell r="D95">
            <v>957.3</v>
          </cell>
          <cell r="E95">
            <v>883.1</v>
          </cell>
          <cell r="F95">
            <v>898.6</v>
          </cell>
          <cell r="G95">
            <v>595.9</v>
          </cell>
          <cell r="H95">
            <v>996.4</v>
          </cell>
          <cell r="I95">
            <v>1054.5999999999999</v>
          </cell>
          <cell r="J95">
            <v>783.5</v>
          </cell>
        </row>
        <row r="96">
          <cell r="A96">
            <v>38398</v>
          </cell>
          <cell r="B96">
            <v>1049.0999999999999</v>
          </cell>
          <cell r="C96">
            <v>1143.8</v>
          </cell>
          <cell r="D96">
            <v>972</v>
          </cell>
          <cell r="E96">
            <v>900.3</v>
          </cell>
          <cell r="F96">
            <v>916.3</v>
          </cell>
          <cell r="G96">
            <v>614.9</v>
          </cell>
          <cell r="H96">
            <v>998.8</v>
          </cell>
          <cell r="I96">
            <v>1066.0999999999999</v>
          </cell>
          <cell r="J96">
            <v>800.9</v>
          </cell>
        </row>
        <row r="97">
          <cell r="A97">
            <v>38487</v>
          </cell>
          <cell r="B97">
            <v>1047.7</v>
          </cell>
          <cell r="C97">
            <v>1147.5</v>
          </cell>
          <cell r="D97">
            <v>969.8</v>
          </cell>
          <cell r="E97">
            <v>897.3</v>
          </cell>
          <cell r="F97">
            <v>913.4</v>
          </cell>
          <cell r="G97">
            <v>614.9</v>
          </cell>
          <cell r="H97">
            <v>996.4</v>
          </cell>
          <cell r="I97">
            <v>1066.7</v>
          </cell>
          <cell r="J97">
            <v>799</v>
          </cell>
        </row>
        <row r="98">
          <cell r="A98">
            <v>38579</v>
          </cell>
          <cell r="B98">
            <v>1054.8</v>
          </cell>
          <cell r="C98">
            <v>1132.4000000000001</v>
          </cell>
          <cell r="D98">
            <v>973.5</v>
          </cell>
          <cell r="E98">
            <v>905.3</v>
          </cell>
          <cell r="F98">
            <v>919.7</v>
          </cell>
          <cell r="G98">
            <v>620.70000000000005</v>
          </cell>
          <cell r="H98">
            <v>1004.3</v>
          </cell>
          <cell r="I98">
            <v>1061.3</v>
          </cell>
          <cell r="J98">
            <v>804.4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ure"/>
      <sheetName val="Population change"/>
      <sheetName val="Pop Components"/>
      <sheetName val="Unemployment"/>
      <sheetName val="Interest rates"/>
      <sheetName val="Loan approvals"/>
      <sheetName val="Approvals"/>
      <sheetName val="Median prices"/>
      <sheetName val="Regional Price"/>
      <sheetName val="Investment"/>
      <sheetName val="rent and price"/>
      <sheetName val="vacancy rate"/>
      <sheetName val="costs"/>
      <sheetName val="Flat 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6"/>
  <sheetViews>
    <sheetView workbookViewId="0">
      <selection activeCell="C23" sqref="C23"/>
    </sheetView>
  </sheetViews>
  <sheetFormatPr baseColWidth="10" defaultColWidth="9.19921875" defaultRowHeight="11"/>
  <cols>
    <col min="1" max="1" width="13" style="176" customWidth="1"/>
    <col min="2" max="2" width="74.796875" style="176" customWidth="1"/>
    <col min="3" max="16384" width="9.19921875" style="176"/>
  </cols>
  <sheetData>
    <row r="1" spans="1:2" ht="41.25" customHeight="1">
      <c r="A1" s="127" t="s">
        <v>454</v>
      </c>
      <c r="B1" s="130"/>
    </row>
    <row r="2" spans="1:2" ht="27.75" customHeight="1">
      <c r="A2" s="180"/>
      <c r="B2" s="181" t="s">
        <v>310</v>
      </c>
    </row>
    <row r="3" spans="1:2" s="175" customFormat="1" ht="19.5" customHeight="1">
      <c r="A3" s="182" t="s">
        <v>336</v>
      </c>
      <c r="B3" s="183" t="s">
        <v>337</v>
      </c>
    </row>
    <row r="4" spans="1:2" s="175" customFormat="1" ht="20" customHeight="1">
      <c r="A4" s="128" t="s">
        <v>311</v>
      </c>
      <c r="B4" s="128" t="s">
        <v>136</v>
      </c>
    </row>
    <row r="5" spans="1:2" s="175" customFormat="1" ht="20" customHeight="1">
      <c r="A5" s="129" t="s">
        <v>312</v>
      </c>
      <c r="B5" s="129" t="s">
        <v>364</v>
      </c>
    </row>
    <row r="6" spans="1:2" s="175" customFormat="1" ht="20" customHeight="1">
      <c r="A6" s="128" t="s">
        <v>313</v>
      </c>
      <c r="B6" s="128" t="s">
        <v>314</v>
      </c>
    </row>
    <row r="7" spans="1:2" s="175" customFormat="1" ht="20" customHeight="1">
      <c r="A7" s="128" t="s">
        <v>315</v>
      </c>
      <c r="B7" s="128" t="s">
        <v>374</v>
      </c>
    </row>
    <row r="8" spans="1:2" s="175" customFormat="1" ht="20" customHeight="1">
      <c r="A8" s="128" t="s">
        <v>316</v>
      </c>
      <c r="B8" s="128" t="s">
        <v>375</v>
      </c>
    </row>
    <row r="9" spans="1:2" s="175" customFormat="1" ht="20" customHeight="1">
      <c r="A9" s="129" t="s">
        <v>317</v>
      </c>
      <c r="B9" s="129" t="s">
        <v>384</v>
      </c>
    </row>
    <row r="10" spans="1:2" s="175" customFormat="1" ht="20" customHeight="1">
      <c r="A10" s="129" t="s">
        <v>140</v>
      </c>
      <c r="B10" s="129" t="s">
        <v>385</v>
      </c>
    </row>
    <row r="11" spans="1:2" s="175" customFormat="1" ht="20" customHeight="1">
      <c r="A11" s="128" t="s">
        <v>318</v>
      </c>
      <c r="B11" s="128" t="s">
        <v>376</v>
      </c>
    </row>
    <row r="12" spans="1:2" s="175" customFormat="1" ht="20" customHeight="1">
      <c r="A12" s="128" t="s">
        <v>319</v>
      </c>
      <c r="B12" s="128" t="s">
        <v>377</v>
      </c>
    </row>
    <row r="13" spans="1:2" s="175" customFormat="1" ht="20" customHeight="1">
      <c r="A13" s="128" t="s">
        <v>320</v>
      </c>
      <c r="B13" s="128" t="s">
        <v>321</v>
      </c>
    </row>
    <row r="14" spans="1:2" s="175" customFormat="1" ht="20" customHeight="1">
      <c r="A14" s="129" t="s">
        <v>322</v>
      </c>
      <c r="B14" s="129" t="s">
        <v>386</v>
      </c>
    </row>
    <row r="15" spans="1:2" s="175" customFormat="1" ht="20" customHeight="1">
      <c r="A15" s="129" t="s">
        <v>323</v>
      </c>
      <c r="B15" s="129" t="s">
        <v>387</v>
      </c>
    </row>
    <row r="16" spans="1:2" s="175" customFormat="1" ht="20" customHeight="1">
      <c r="A16" s="129" t="s">
        <v>324</v>
      </c>
      <c r="B16" s="129" t="s">
        <v>388</v>
      </c>
    </row>
    <row r="17" spans="1:2" s="175" customFormat="1" ht="20" customHeight="1">
      <c r="A17" s="128" t="s">
        <v>325</v>
      </c>
      <c r="B17" s="128" t="s">
        <v>326</v>
      </c>
    </row>
    <row r="18" spans="1:2" s="175" customFormat="1" ht="20" customHeight="1">
      <c r="A18" s="128" t="s">
        <v>327</v>
      </c>
      <c r="B18" s="128" t="s">
        <v>378</v>
      </c>
    </row>
    <row r="19" spans="1:2" s="175" customFormat="1" ht="20" customHeight="1">
      <c r="A19" s="129" t="s">
        <v>141</v>
      </c>
      <c r="B19" s="129" t="s">
        <v>412</v>
      </c>
    </row>
    <row r="20" spans="1:2" s="175" customFormat="1" ht="20" customHeight="1">
      <c r="A20" s="129" t="s">
        <v>328</v>
      </c>
      <c r="B20" s="129" t="s">
        <v>379</v>
      </c>
    </row>
    <row r="21" spans="1:2" s="175" customFormat="1" ht="20" customHeight="1">
      <c r="A21" s="129" t="s">
        <v>284</v>
      </c>
      <c r="B21" s="129" t="s">
        <v>380</v>
      </c>
    </row>
    <row r="22" spans="1:2" s="175" customFormat="1" ht="20" customHeight="1">
      <c r="A22" s="128" t="s">
        <v>329</v>
      </c>
      <c r="B22" s="128" t="s">
        <v>381</v>
      </c>
    </row>
    <row r="23" spans="1:2" s="175" customFormat="1" ht="20" customHeight="1">
      <c r="A23" s="129" t="s">
        <v>413</v>
      </c>
      <c r="B23" s="129" t="s">
        <v>389</v>
      </c>
    </row>
    <row r="24" spans="1:2" s="175" customFormat="1" ht="20" customHeight="1">
      <c r="A24" s="129" t="s">
        <v>414</v>
      </c>
      <c r="B24" s="129" t="s">
        <v>390</v>
      </c>
    </row>
    <row r="25" spans="1:2" s="175" customFormat="1" ht="20" customHeight="1">
      <c r="A25" s="128" t="s">
        <v>330</v>
      </c>
      <c r="B25" s="128" t="s">
        <v>404</v>
      </c>
    </row>
    <row r="26" spans="1:2" s="177" customFormat="1" ht="20" customHeight="1">
      <c r="A26" s="128" t="s">
        <v>331</v>
      </c>
      <c r="B26" s="128" t="s">
        <v>382</v>
      </c>
    </row>
    <row r="27" spans="1:2" s="175" customFormat="1" ht="20" customHeight="1">
      <c r="A27" s="128" t="s">
        <v>332</v>
      </c>
      <c r="B27" s="128" t="s">
        <v>383</v>
      </c>
    </row>
    <row r="28" spans="1:2" s="175" customFormat="1" ht="20" customHeight="1">
      <c r="A28" s="128" t="s">
        <v>333</v>
      </c>
      <c r="B28" s="128" t="s">
        <v>356</v>
      </c>
    </row>
    <row r="29" spans="1:2" s="175" customFormat="1" ht="20" customHeight="1">
      <c r="A29" s="128" t="s">
        <v>355</v>
      </c>
      <c r="B29" s="128" t="s">
        <v>363</v>
      </c>
    </row>
    <row r="30" spans="1:2" s="175" customFormat="1" ht="15" customHeight="1"/>
    <row r="31" spans="1:2" s="175" customFormat="1" ht="15" customHeight="1">
      <c r="A31" s="178" t="s">
        <v>350</v>
      </c>
    </row>
    <row r="32" spans="1:2" s="175" customFormat="1" ht="15" customHeight="1">
      <c r="A32" s="179" t="s">
        <v>422</v>
      </c>
      <c r="B32" s="179" t="s">
        <v>351</v>
      </c>
    </row>
    <row r="33" spans="1:2" s="175" customFormat="1" ht="15" customHeight="1">
      <c r="A33" s="179" t="s">
        <v>423</v>
      </c>
      <c r="B33" s="179" t="s">
        <v>417</v>
      </c>
    </row>
    <row r="34" spans="1:2" ht="15" customHeight="1">
      <c r="A34" s="179" t="s">
        <v>424</v>
      </c>
      <c r="B34" s="179" t="s">
        <v>434</v>
      </c>
    </row>
    <row r="35" spans="1:2" ht="15" customHeight="1"/>
    <row r="36" spans="1:2" ht="15" customHeight="1"/>
  </sheetData>
  <phoneticPr fontId="48" type="noConversion"/>
  <hyperlinks>
    <hyperlink ref="A5" location="'Figure 1'!A1" display="Figure 1" xr:uid="{00000000-0004-0000-0000-000000000000}"/>
    <hyperlink ref="A4" location="'Front page'!A1" display="Front page" xr:uid="{00000000-0004-0000-0000-000001000000}"/>
    <hyperlink ref="A6" location="'Table 1'!A1" display="Table 1" xr:uid="{00000000-0004-0000-0000-000002000000}"/>
    <hyperlink ref="A7" location="'Table 2'!A1" display="Table 2" xr:uid="{00000000-0004-0000-0000-000003000000}"/>
    <hyperlink ref="A8" location="'Table 3'!A1" display="Table 3" xr:uid="{00000000-0004-0000-0000-000004000000}"/>
    <hyperlink ref="A9" location="'Figure 2'!A1" display="Figure 2" xr:uid="{00000000-0004-0000-0000-000005000000}"/>
    <hyperlink ref="A10" location="'Figure 3'!A1" display="Figure 3" xr:uid="{00000000-0004-0000-0000-000006000000}"/>
    <hyperlink ref="A11" location="'Table 4'!A1" display="Table 4" xr:uid="{00000000-0004-0000-0000-000007000000}"/>
    <hyperlink ref="A12" location="'Table 5'!A1" display="Table 5" xr:uid="{00000000-0004-0000-0000-000008000000}"/>
    <hyperlink ref="A13" location="'Table 6'!A1" display="Table 6" xr:uid="{00000000-0004-0000-0000-000009000000}"/>
    <hyperlink ref="A14" location="'Figure 4'!A1" display="Figure 4" xr:uid="{00000000-0004-0000-0000-00000A000000}"/>
    <hyperlink ref="A15" location="'Figure 5a'!A1" display="Figure 5a" xr:uid="{00000000-0004-0000-0000-00000B000000}"/>
    <hyperlink ref="A16" location="'Figure 5b'!A1" display="Figure 5b" xr:uid="{00000000-0004-0000-0000-00000C000000}"/>
    <hyperlink ref="A17" location="'Table 7'!A1" display="Table 7" xr:uid="{00000000-0004-0000-0000-00000D000000}"/>
    <hyperlink ref="A18" location="'Table 8'!A1" display="Table 8" xr:uid="{00000000-0004-0000-0000-00000E000000}"/>
    <hyperlink ref="A19" location="'Figure 6'!A1" display="Figure 6" xr:uid="{00000000-0004-0000-0000-00000F000000}"/>
    <hyperlink ref="A20" location="'Figure 7'!A1" display="Figure 7" xr:uid="{00000000-0004-0000-0000-000010000000}"/>
    <hyperlink ref="A22" location="'Table 9'!A1" display="Table 9" xr:uid="{00000000-0004-0000-0000-000011000000}"/>
    <hyperlink ref="A23" location="'Figure 9a'!A1" display="Figure 9a" xr:uid="{00000000-0004-0000-0000-000012000000}"/>
    <hyperlink ref="A24" location="'Figure 9b'!A1" display="Figure 9b" xr:uid="{00000000-0004-0000-0000-000013000000}"/>
    <hyperlink ref="A25" location="'Table 10'!A1" display="Table 10" xr:uid="{00000000-0004-0000-0000-000014000000}"/>
    <hyperlink ref="A26" location="'Table 11'!A1" display="Table 11" xr:uid="{00000000-0004-0000-0000-000015000000}"/>
    <hyperlink ref="A27" location="'Table 12'!A1" display="Table 12" xr:uid="{00000000-0004-0000-0000-000016000000}"/>
    <hyperlink ref="A28" location="'Table 13'!A1" display="Table 13" xr:uid="{00000000-0004-0000-0000-000017000000}"/>
    <hyperlink ref="A32" location="'Fig 1 source'!A1" display="Fig 1 source" xr:uid="{00000000-0004-0000-0000-000018000000}"/>
    <hyperlink ref="A33" location="'Fig 4&amp;8 source'!A1" display="Fig 4 &amp; 8 source" xr:uid="{00000000-0004-0000-0000-000019000000}"/>
    <hyperlink ref="A34" location="'Fig 6&amp;7 source'!A1" display="Fig 6 &amp; 7 source" xr:uid="{00000000-0004-0000-0000-00001A000000}"/>
    <hyperlink ref="A29" location="'Table 14'!A1" display="Table 14" xr:uid="{00000000-0004-0000-0000-00001B000000}"/>
    <hyperlink ref="B29" location="'Table 14'!A1" display="Active bonds by local government area, March 2001 to March 2011" xr:uid="{00000000-0004-0000-0000-00001C000000}"/>
    <hyperlink ref="B25" location="'Table 10'!A1" display="Affordable lettings for indicative households" xr:uid="{00000000-0004-0000-0000-00001D000000}"/>
    <hyperlink ref="B4" location="'Front page'!A1" display="Rent Indices at a glance" xr:uid="{00000000-0004-0000-0000-00001E000000}"/>
    <hyperlink ref="B5" location="'Figure 1'!A1" display="Metropolitan Rent Index and Regional Rent Index - annual percent change" xr:uid="{00000000-0004-0000-0000-00001F000000}"/>
    <hyperlink ref="B6" location="'Table 1'!A1" display="Median rents and rent indices" xr:uid="{00000000-0004-0000-0000-000020000000}"/>
    <hyperlink ref="B7" location="'Table 2'!A1" display="Median rents by statistical region" xr:uid="{00000000-0004-0000-0000-000021000000}"/>
    <hyperlink ref="B8" location="'Table 3'!A1" display="Median rents by major property types" xr:uid="{00000000-0004-0000-0000-000022000000}"/>
    <hyperlink ref="B9" location="'Figure 2'!A1" display="Moving annual median rents for 2 bedroom flats" xr:uid="{00000000-0004-0000-0000-000023000000}"/>
    <hyperlink ref="B10" location="'Figure 3'!A1" display="Moving annual median rents for 3 bedroom houses" xr:uid="{00000000-0004-0000-0000-000024000000}"/>
    <hyperlink ref="B11" location="'Table 4'!A1" display="Highest and lowest median rents" xr:uid="{00000000-0004-0000-0000-000025000000}"/>
    <hyperlink ref="B12" location="'Table 5'!A1" display="Overall new lettings for Melbourne…" xr:uid="{00000000-0004-0000-0000-000026000000}"/>
    <hyperlink ref="B13" location="'Table 6'!A1" display="New lettings for statistical regions" xr:uid="{00000000-0004-0000-0000-000027000000}"/>
    <hyperlink ref="B14" location="'Figure 4'!A1" display="Total active residential bonds" xr:uid="{00000000-0004-0000-0000-000028000000}"/>
    <hyperlink ref="B15" location="'Figure 5a'!A1" display="Number of active bonds, Melbourne" xr:uid="{00000000-0004-0000-0000-000029000000}"/>
    <hyperlink ref="B16" location="'Figure 5b'!A1" display="Number of active bonds, regional Victoria" xr:uid="{00000000-0004-0000-0000-00002A000000}"/>
    <hyperlink ref="B17" location="'Table 7'!A1" display="Tenancy duration and turnover" xr:uid="{00000000-0004-0000-0000-00002B000000}"/>
    <hyperlink ref="B18" location="'Table 8'!A1" display="Tenancy duration and turnover dwelling size" xr:uid="{00000000-0004-0000-0000-00002C000000}"/>
    <hyperlink ref="B21" location="'Figure 8'!A1" display="Affordable rentals as percent of all rentals, Victoria" xr:uid="{00000000-0004-0000-0000-00002D000000}"/>
    <hyperlink ref="B22" location="'Table 9'!A1" display="Rental affordability by indicative households" xr:uid="{00000000-0004-0000-0000-00002E000000}"/>
    <hyperlink ref="B23" location="'Figure 9a'!A1" display="Affordable dwellings in metropolitan Melbourne by local government area" xr:uid="{00000000-0004-0000-0000-00002F000000}"/>
    <hyperlink ref="B24" location="'Figure 9b'!A1" display="Affordable dwellings in regional Victoria by local government area" xr:uid="{00000000-0004-0000-0000-000030000000}"/>
    <hyperlink ref="B26" location="'Table 11'!A1" display="Moving annual median rents for suburbs/towns" xr:uid="{00000000-0004-0000-0000-000031000000}"/>
    <hyperlink ref="B27" location="'Table 12'!A1" display="Median rents for local government areas, by DHS region…" xr:uid="{00000000-0004-0000-0000-000032000000}"/>
    <hyperlink ref="B28" location="'Table 13'!A1" display="Affordable lettings for local government areas" xr:uid="{00000000-0004-0000-0000-000033000000}"/>
    <hyperlink ref="B32" location="'Fig 1 source'!A1" display="Source of data for Figure 1 - Rent Indices" xr:uid="{00000000-0004-0000-0000-000034000000}"/>
    <hyperlink ref="B33" location="'Fig 4&amp;8 source'!A1" display="Source of data for Figures 4 &amp; 8 - Actives bonds &amp; housing affordability" xr:uid="{00000000-0004-0000-0000-000035000000}"/>
    <hyperlink ref="B34" location="'Fig 6&amp;7 source'!A1" display="Source of data for Figure 6 - Vacancy rates &amp; investor financing" xr:uid="{00000000-0004-0000-0000-000036000000}"/>
    <hyperlink ref="B19" location="'Figure 6'!A1" display="Lending to investors in residential housing" xr:uid="{00000000-0004-0000-0000-000037000000}"/>
    <hyperlink ref="B20" location="'Figure 7'!A1" display="Rental vacancy rate - trend" xr:uid="{00000000-0004-0000-0000-000038000000}"/>
    <hyperlink ref="A21" location="'Figure 8'!A1" display="Figure 8" xr:uid="{00000000-0004-0000-0000-000039000000}"/>
  </hyperlinks>
  <printOptions gridLines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H9"/>
  <sheetViews>
    <sheetView zoomScale="120" zoomScaleNormal="120" workbookViewId="0"/>
  </sheetViews>
  <sheetFormatPr baseColWidth="10" defaultColWidth="9" defaultRowHeight="11"/>
  <cols>
    <col min="1" max="1" width="33.59765625" style="107" customWidth="1"/>
    <col min="2" max="2" width="11.796875" style="107" customWidth="1"/>
    <col min="3" max="6" width="9" style="107"/>
    <col min="7" max="7" width="11.19921875" style="107" customWidth="1"/>
    <col min="8" max="8" width="15.3984375" style="107" customWidth="1"/>
    <col min="9" max="16384" width="9" style="107"/>
  </cols>
  <sheetData>
    <row r="1" spans="1:8" ht="21" customHeight="1">
      <c r="A1" s="184" t="s">
        <v>396</v>
      </c>
      <c r="H1" s="125" t="s">
        <v>366</v>
      </c>
    </row>
    <row r="2" spans="1:8" ht="13">
      <c r="A2" s="194" t="s">
        <v>12</v>
      </c>
      <c r="B2" s="223">
        <v>44440</v>
      </c>
      <c r="C2" s="224">
        <v>44075</v>
      </c>
      <c r="D2" s="228" t="s">
        <v>285</v>
      </c>
    </row>
    <row r="3" spans="1:8" ht="13">
      <c r="A3" s="194" t="s">
        <v>15</v>
      </c>
      <c r="B3" s="197">
        <v>45531</v>
      </c>
      <c r="C3" s="197">
        <v>42189</v>
      </c>
      <c r="D3" s="198">
        <v>7.9214961245822391E-2</v>
      </c>
      <c r="F3" s="101"/>
      <c r="G3" s="101"/>
    </row>
    <row r="4" spans="1:8" ht="13">
      <c r="A4" s="194" t="s">
        <v>142</v>
      </c>
      <c r="B4" s="197">
        <v>8790</v>
      </c>
      <c r="C4" s="197">
        <v>10342</v>
      </c>
      <c r="D4" s="198">
        <v>-0.15006768516727909</v>
      </c>
      <c r="F4" s="101"/>
      <c r="G4" s="101"/>
    </row>
    <row r="5" spans="1:8" ht="13">
      <c r="A5" s="194" t="s">
        <v>14</v>
      </c>
      <c r="B5" s="197">
        <v>54321</v>
      </c>
      <c r="C5" s="197">
        <v>52531</v>
      </c>
      <c r="D5" s="198">
        <v>3.4075117549637435E-2</v>
      </c>
      <c r="F5" s="101"/>
      <c r="G5" s="101"/>
    </row>
    <row r="6" spans="1:8" ht="13">
      <c r="A6" s="194"/>
      <c r="B6" s="199"/>
      <c r="C6" s="194"/>
      <c r="D6" s="194"/>
    </row>
    <row r="7" spans="1:8" ht="13">
      <c r="A7" s="194" t="s">
        <v>432</v>
      </c>
      <c r="B7" s="137">
        <f>B3/B5</f>
        <v>0.8381841276854255</v>
      </c>
      <c r="C7" s="137">
        <f>C3/C5</f>
        <v>0.80312577335287738</v>
      </c>
      <c r="D7" s="155"/>
    </row>
    <row r="8" spans="1:8">
      <c r="B8" s="10"/>
      <c r="C8" s="10"/>
      <c r="D8" s="10"/>
    </row>
    <row r="9" spans="1:8" s="109" customFormat="1">
      <c r="A9" s="108"/>
      <c r="B9" s="10"/>
      <c r="C9" s="107"/>
      <c r="D9" s="108"/>
    </row>
  </sheetData>
  <phoneticPr fontId="0" type="noConversion"/>
  <hyperlinks>
    <hyperlink ref="H1" location="Contents!A1" display="Contents page" xr:uid="{00000000-0004-0000-0900-000000000000}"/>
  </hyperlinks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G25"/>
  <sheetViews>
    <sheetView zoomScale="110" zoomScaleNormal="110" workbookViewId="0"/>
  </sheetViews>
  <sheetFormatPr baseColWidth="10" defaultColWidth="9" defaultRowHeight="11"/>
  <cols>
    <col min="1" max="1" width="25.796875" style="107" customWidth="1"/>
    <col min="2" max="3" width="9" style="107" customWidth="1"/>
    <col min="4" max="4" width="9.796875" style="107" customWidth="1"/>
    <col min="5" max="5" width="9" style="107"/>
    <col min="6" max="6" width="15.19921875" style="107" customWidth="1"/>
    <col min="7" max="9" width="9" style="107" customWidth="1"/>
    <col min="10" max="10" width="14.796875" style="107" customWidth="1"/>
    <col min="11" max="16384" width="9" style="107"/>
  </cols>
  <sheetData>
    <row r="1" spans="1:7" ht="30.75" customHeight="1">
      <c r="A1" s="184" t="s">
        <v>397</v>
      </c>
      <c r="F1" s="125" t="s">
        <v>366</v>
      </c>
    </row>
    <row r="2" spans="1:7" ht="22.5" customHeight="1">
      <c r="A2" s="200" t="s">
        <v>30</v>
      </c>
      <c r="B2" s="223">
        <v>44440</v>
      </c>
      <c r="C2" s="224">
        <v>44075</v>
      </c>
      <c r="D2" s="200" t="s">
        <v>285</v>
      </c>
      <c r="E2" s="110"/>
      <c r="F2" s="111"/>
      <c r="G2" s="111"/>
    </row>
    <row r="3" spans="1:7" ht="20" customHeight="1">
      <c r="A3" s="202" t="s">
        <v>60</v>
      </c>
      <c r="B3" s="201"/>
      <c r="C3" s="201"/>
      <c r="D3" s="200"/>
      <c r="E3" s="110"/>
      <c r="F3" s="111"/>
      <c r="G3" s="111"/>
    </row>
    <row r="4" spans="1:7" ht="15" customHeight="1">
      <c r="A4" s="203" t="s">
        <v>16</v>
      </c>
      <c r="B4" s="197">
        <v>13217</v>
      </c>
      <c r="C4" s="197">
        <v>13069</v>
      </c>
      <c r="D4" s="198">
        <f>B4/C4-1</f>
        <v>1.1324508378605769E-2</v>
      </c>
      <c r="E4" s="112"/>
    </row>
    <row r="5" spans="1:7" ht="15" customHeight="1">
      <c r="A5" s="203" t="s">
        <v>17</v>
      </c>
      <c r="B5" s="197">
        <v>5722</v>
      </c>
      <c r="C5" s="197">
        <v>5121</v>
      </c>
      <c r="D5" s="198">
        <f t="shared" ref="D5:D17" si="0">B5/C5-1</f>
        <v>0.11735989064635821</v>
      </c>
      <c r="E5" s="112"/>
    </row>
    <row r="6" spans="1:7" ht="15" customHeight="1">
      <c r="A6" s="203" t="s">
        <v>18</v>
      </c>
      <c r="B6" s="197">
        <v>3937</v>
      </c>
      <c r="C6" s="197">
        <v>3546</v>
      </c>
      <c r="D6" s="198">
        <f t="shared" si="0"/>
        <v>0.11026508742244778</v>
      </c>
      <c r="E6" s="112"/>
    </row>
    <row r="7" spans="1:7" ht="15" customHeight="1">
      <c r="A7" s="203" t="s">
        <v>19</v>
      </c>
      <c r="B7" s="197">
        <v>6995</v>
      </c>
      <c r="C7" s="197">
        <v>6256</v>
      </c>
      <c r="D7" s="198">
        <f t="shared" si="0"/>
        <v>0.11812659846547313</v>
      </c>
      <c r="E7" s="112"/>
    </row>
    <row r="8" spans="1:7" ht="15" customHeight="1">
      <c r="A8" s="203" t="s">
        <v>20</v>
      </c>
      <c r="B8" s="197">
        <v>4521</v>
      </c>
      <c r="C8" s="197">
        <v>4040</v>
      </c>
      <c r="D8" s="198">
        <f t="shared" si="0"/>
        <v>0.11905940594059405</v>
      </c>
      <c r="E8" s="112"/>
    </row>
    <row r="9" spans="1:7" ht="15" customHeight="1">
      <c r="A9" s="203" t="s">
        <v>21</v>
      </c>
      <c r="B9" s="197">
        <v>3995</v>
      </c>
      <c r="C9" s="197">
        <v>3466</v>
      </c>
      <c r="D9" s="198">
        <f t="shared" si="0"/>
        <v>0.15262550490478932</v>
      </c>
      <c r="E9" s="112"/>
    </row>
    <row r="10" spans="1:7" ht="15" customHeight="1">
      <c r="A10" s="203" t="s">
        <v>22</v>
      </c>
      <c r="B10" s="197">
        <v>1861</v>
      </c>
      <c r="C10" s="197">
        <v>1590</v>
      </c>
      <c r="D10" s="198">
        <f t="shared" si="0"/>
        <v>0.17044025157232712</v>
      </c>
      <c r="E10" s="112"/>
    </row>
    <row r="11" spans="1:7" ht="15" customHeight="1">
      <c r="A11" s="203" t="s">
        <v>23</v>
      </c>
      <c r="B11" s="197">
        <v>3719</v>
      </c>
      <c r="C11" s="197">
        <v>3385</v>
      </c>
      <c r="D11" s="198">
        <f t="shared" si="0"/>
        <v>9.8670605612998452E-2</v>
      </c>
      <c r="E11" s="112"/>
    </row>
    <row r="12" spans="1:7" ht="15" customHeight="1">
      <c r="A12" s="203" t="s">
        <v>24</v>
      </c>
      <c r="B12" s="197">
        <v>1564</v>
      </c>
      <c r="C12" s="197">
        <v>1716</v>
      </c>
      <c r="D12" s="198">
        <f t="shared" si="0"/>
        <v>-8.8578088578088576E-2</v>
      </c>
      <c r="E12" s="112"/>
    </row>
    <row r="13" spans="1:7" ht="20" customHeight="1">
      <c r="A13" s="204" t="s">
        <v>142</v>
      </c>
      <c r="B13" s="197"/>
      <c r="C13" s="197"/>
      <c r="D13" s="198"/>
      <c r="E13" s="112"/>
    </row>
    <row r="14" spans="1:7" ht="15" customHeight="1">
      <c r="A14" s="203" t="s">
        <v>25</v>
      </c>
      <c r="B14" s="197">
        <v>2814</v>
      </c>
      <c r="C14" s="197">
        <v>3330</v>
      </c>
      <c r="D14" s="198">
        <f t="shared" si="0"/>
        <v>-0.15495495495495493</v>
      </c>
      <c r="E14" s="112"/>
    </row>
    <row r="15" spans="1:7" ht="15" customHeight="1">
      <c r="A15" s="203" t="s">
        <v>26</v>
      </c>
      <c r="B15" s="197">
        <v>1441</v>
      </c>
      <c r="C15" s="197">
        <v>1733</v>
      </c>
      <c r="D15" s="198">
        <f t="shared" si="0"/>
        <v>-0.16849394114252736</v>
      </c>
      <c r="E15" s="112"/>
    </row>
    <row r="16" spans="1:7" ht="15" customHeight="1">
      <c r="A16" s="203" t="s">
        <v>27</v>
      </c>
      <c r="B16" s="197">
        <v>1690</v>
      </c>
      <c r="C16" s="197">
        <v>1963</v>
      </c>
      <c r="D16" s="198">
        <f t="shared" si="0"/>
        <v>-0.13907284768211925</v>
      </c>
      <c r="E16" s="112"/>
      <c r="F16" s="102"/>
    </row>
    <row r="17" spans="1:6" ht="15" customHeight="1">
      <c r="A17" s="203" t="s">
        <v>28</v>
      </c>
      <c r="B17" s="197">
        <v>1378</v>
      </c>
      <c r="C17" s="197">
        <v>1570</v>
      </c>
      <c r="D17" s="198">
        <f t="shared" si="0"/>
        <v>-0.12229299363057322</v>
      </c>
      <c r="E17" s="112"/>
      <c r="F17" s="102"/>
    </row>
    <row r="18" spans="1:6" ht="15" customHeight="1">
      <c r="A18" s="203" t="s">
        <v>29</v>
      </c>
      <c r="B18" s="197">
        <v>1467</v>
      </c>
      <c r="C18" s="197">
        <v>1746</v>
      </c>
      <c r="D18" s="198">
        <f>B18/C18-1</f>
        <v>-0.15979381443298968</v>
      </c>
      <c r="E18" s="112"/>
      <c r="F18" s="102"/>
    </row>
    <row r="19" spans="1:6" ht="15" customHeight="1">
      <c r="B19" s="113"/>
      <c r="C19" s="113"/>
      <c r="D19" s="114"/>
    </row>
    <row r="20" spans="1:6" ht="15" customHeight="1">
      <c r="B20" s="115"/>
      <c r="C20" s="115"/>
      <c r="D20" s="114"/>
    </row>
    <row r="21" spans="1:6" ht="15" customHeight="1">
      <c r="B21" s="100"/>
      <c r="C21" s="100"/>
      <c r="D21" s="100"/>
    </row>
    <row r="22" spans="1:6" ht="15" customHeight="1">
      <c r="A22" s="225" t="s">
        <v>346</v>
      </c>
      <c r="B22" s="193">
        <v>54321</v>
      </c>
      <c r="C22" s="193">
        <v>52531</v>
      </c>
      <c r="D22" s="226">
        <f>B22/C22-1</f>
        <v>3.4075117549637435E-2</v>
      </c>
    </row>
    <row r="23" spans="1:6" ht="15" customHeight="1">
      <c r="A23" s="225" t="s">
        <v>347</v>
      </c>
      <c r="B23" s="227">
        <v>45531</v>
      </c>
      <c r="C23" s="227">
        <v>42189</v>
      </c>
      <c r="D23" s="226">
        <f t="shared" ref="D23:D24" si="1">B23/C23-1</f>
        <v>7.9214961245822391E-2</v>
      </c>
    </row>
    <row r="24" spans="1:6" ht="15" customHeight="1">
      <c r="A24" s="225" t="s">
        <v>348</v>
      </c>
      <c r="B24" s="227">
        <v>8790</v>
      </c>
      <c r="C24" s="227">
        <v>10342</v>
      </c>
      <c r="D24" s="226">
        <f t="shared" si="1"/>
        <v>-0.15006768516727909</v>
      </c>
    </row>
    <row r="25" spans="1:6" ht="15" customHeight="1">
      <c r="B25" s="113"/>
      <c r="C25" s="113"/>
    </row>
  </sheetData>
  <phoneticPr fontId="0" type="noConversion"/>
  <hyperlinks>
    <hyperlink ref="F1" location="Contents!A1" display="Contents page" xr:uid="{00000000-0004-0000-0A00-000000000000}"/>
  </hyperlinks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"/>
  <sheetViews>
    <sheetView zoomScale="130" zoomScaleNormal="130" workbookViewId="0"/>
  </sheetViews>
  <sheetFormatPr baseColWidth="10" defaultColWidth="9.19921875" defaultRowHeight="11"/>
  <cols>
    <col min="1" max="10" width="9.19921875" style="10"/>
    <col min="11" max="11" width="14.796875" style="10" customWidth="1"/>
    <col min="12" max="12" width="2.796875" style="10" customWidth="1"/>
    <col min="13" max="13" width="12.796875" style="10" customWidth="1"/>
    <col min="14" max="16384" width="9.19921875" style="10"/>
  </cols>
  <sheetData>
    <row r="1" spans="1:13" ht="30" customHeight="1">
      <c r="A1" s="184" t="s">
        <v>398</v>
      </c>
      <c r="K1" s="170" t="s">
        <v>366</v>
      </c>
      <c r="L1" s="171"/>
      <c r="M1" s="170" t="s">
        <v>373</v>
      </c>
    </row>
  </sheetData>
  <phoneticPr fontId="48" type="noConversion"/>
  <hyperlinks>
    <hyperlink ref="K1" location="Contents!A1" display="Contents page" xr:uid="{00000000-0004-0000-0B00-000000000000}"/>
    <hyperlink ref="M1" location="'Fig 4&amp;8 source'!B3" display="Data source" xr:uid="{00000000-0004-0000-0B00-000001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2"/>
  <sheetViews>
    <sheetView zoomScale="120" zoomScaleNormal="120" workbookViewId="0"/>
  </sheetViews>
  <sheetFormatPr baseColWidth="10" defaultColWidth="9" defaultRowHeight="11"/>
  <cols>
    <col min="1" max="12" width="9" style="10"/>
    <col min="13" max="13" width="16.59765625" style="10" customWidth="1"/>
    <col min="14" max="16384" width="9" style="10"/>
  </cols>
  <sheetData>
    <row r="1" spans="1:13" ht="30.75" customHeight="1">
      <c r="A1" s="184" t="s">
        <v>399</v>
      </c>
      <c r="B1" s="81"/>
      <c r="M1" s="125" t="s">
        <v>366</v>
      </c>
    </row>
    <row r="2" spans="1:13" ht="14">
      <c r="B2" s="169"/>
    </row>
    <row r="10" spans="1:13" ht="20">
      <c r="L10" s="167"/>
    </row>
    <row r="22" spans="14:14" ht="25">
      <c r="N22" s="168"/>
    </row>
  </sheetData>
  <phoneticPr fontId="48" type="noConversion"/>
  <hyperlinks>
    <hyperlink ref="M1" location="Contents!A1" display="Contents page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"/>
  <sheetViews>
    <sheetView zoomScale="110" zoomScaleNormal="110" workbookViewId="0"/>
  </sheetViews>
  <sheetFormatPr baseColWidth="10" defaultColWidth="9" defaultRowHeight="11"/>
  <cols>
    <col min="1" max="14" width="9" style="10"/>
    <col min="15" max="15" width="17" style="10" customWidth="1"/>
    <col min="16" max="16384" width="9" style="10"/>
  </cols>
  <sheetData>
    <row r="1" spans="1:15" ht="33" customHeight="1">
      <c r="A1" s="184" t="s">
        <v>400</v>
      </c>
      <c r="O1" s="125" t="s">
        <v>366</v>
      </c>
    </row>
    <row r="6" spans="1:15" ht="20">
      <c r="O6" s="167"/>
    </row>
    <row r="8" spans="1:15" ht="25">
      <c r="O8" s="168"/>
    </row>
  </sheetData>
  <phoneticPr fontId="48" type="noConversion"/>
  <hyperlinks>
    <hyperlink ref="O1" location="Contents!A1" display="Contents page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F12"/>
  <sheetViews>
    <sheetView workbookViewId="0"/>
  </sheetViews>
  <sheetFormatPr baseColWidth="10" defaultColWidth="9.19921875" defaultRowHeight="11"/>
  <cols>
    <col min="1" max="1" width="16.19921875" style="107" customWidth="1"/>
    <col min="2" max="2" width="22.3984375" style="107" customWidth="1"/>
    <col min="3" max="4" width="10" style="107" customWidth="1"/>
    <col min="5" max="5" width="14.796875" style="107" customWidth="1"/>
    <col min="6" max="6" width="18.3984375" style="107" customWidth="1"/>
    <col min="7" max="16384" width="9.19921875" style="107"/>
  </cols>
  <sheetData>
    <row r="1" spans="1:6" s="162" customFormat="1" ht="21" customHeight="1">
      <c r="A1" s="184" t="s">
        <v>361</v>
      </c>
      <c r="F1" s="125" t="s">
        <v>366</v>
      </c>
    </row>
    <row r="2" spans="1:6" s="162" customFormat="1" ht="30" customHeight="1">
      <c r="A2" s="194" t="s">
        <v>12</v>
      </c>
      <c r="B2" s="194" t="s">
        <v>12</v>
      </c>
      <c r="C2" s="223">
        <v>44440</v>
      </c>
      <c r="D2" s="224">
        <v>44075</v>
      </c>
      <c r="E2" s="163"/>
    </row>
    <row r="3" spans="1:6" s="162" customFormat="1" ht="14">
      <c r="A3" s="194" t="s">
        <v>15</v>
      </c>
      <c r="B3" s="194" t="s">
        <v>286</v>
      </c>
      <c r="C3" s="205">
        <v>9.6682995211076789E-2</v>
      </c>
      <c r="D3" s="205">
        <v>9.2804737774738091E-2</v>
      </c>
      <c r="E3" s="164"/>
      <c r="F3" s="165"/>
    </row>
    <row r="4" spans="1:6" s="162" customFormat="1" ht="14">
      <c r="A4" s="194"/>
      <c r="B4" s="194" t="s">
        <v>408</v>
      </c>
      <c r="C4" s="206">
        <v>22</v>
      </c>
      <c r="D4" s="206">
        <v>19</v>
      </c>
      <c r="E4" s="164"/>
    </row>
    <row r="5" spans="1:6" s="162" customFormat="1" ht="14">
      <c r="A5" s="194"/>
      <c r="B5" s="194"/>
      <c r="C5" s="206"/>
      <c r="D5" s="206"/>
      <c r="E5" s="107"/>
    </row>
    <row r="6" spans="1:6" s="162" customFormat="1" ht="14">
      <c r="A6" s="194"/>
      <c r="B6" s="194"/>
      <c r="C6" s="206"/>
      <c r="D6" s="206"/>
      <c r="E6" s="107"/>
    </row>
    <row r="7" spans="1:6" s="162" customFormat="1" ht="14">
      <c r="A7" s="194" t="s">
        <v>142</v>
      </c>
      <c r="B7" s="194" t="s">
        <v>286</v>
      </c>
      <c r="C7" s="205">
        <v>8.1470872331212738E-2</v>
      </c>
      <c r="D7" s="205">
        <v>6.8317075170095914E-2</v>
      </c>
      <c r="E7" s="107"/>
    </row>
    <row r="8" spans="1:6" s="162" customFormat="1" ht="14">
      <c r="A8" s="194"/>
      <c r="B8" s="194" t="s">
        <v>408</v>
      </c>
      <c r="C8" s="206">
        <v>21</v>
      </c>
      <c r="D8" s="206">
        <v>18</v>
      </c>
      <c r="E8" s="107"/>
    </row>
    <row r="9" spans="1:6" s="162" customFormat="1" ht="14">
      <c r="E9" s="107"/>
    </row>
    <row r="10" spans="1:6">
      <c r="A10" s="107" t="s">
        <v>287</v>
      </c>
      <c r="C10" s="166"/>
      <c r="D10" s="102"/>
      <c r="E10" s="102"/>
    </row>
    <row r="11" spans="1:6">
      <c r="A11" s="107" t="s">
        <v>407</v>
      </c>
      <c r="C11" s="166"/>
      <c r="D11" s="102"/>
      <c r="E11" s="102"/>
    </row>
    <row r="12" spans="1:6">
      <c r="A12" s="107" t="s">
        <v>288</v>
      </c>
      <c r="C12" s="166"/>
      <c r="D12" s="102"/>
      <c r="E12" s="102"/>
    </row>
  </sheetData>
  <phoneticPr fontId="0" type="noConversion"/>
  <hyperlinks>
    <hyperlink ref="F1" location="Contents!A1" display="Contents page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"/>
  <sheetViews>
    <sheetView zoomScale="120" zoomScaleNormal="120" workbookViewId="0"/>
  </sheetViews>
  <sheetFormatPr baseColWidth="10" defaultColWidth="9.19921875" defaultRowHeight="11"/>
  <cols>
    <col min="1" max="1" width="21.3984375" style="100" customWidth="1"/>
    <col min="2" max="2" width="16.19921875" style="100" customWidth="1"/>
    <col min="3" max="3" width="14.796875" style="100" customWidth="1"/>
    <col min="4" max="4" width="17.19921875" style="100" customWidth="1"/>
    <col min="5" max="5" width="13.796875" style="100" bestFit="1" customWidth="1"/>
    <col min="6" max="6" width="10.59765625" style="100" bestFit="1" customWidth="1"/>
    <col min="7" max="7" width="14.796875" style="100" customWidth="1"/>
    <col min="8" max="16384" width="9.19921875" style="100"/>
  </cols>
  <sheetData>
    <row r="1" spans="1:7" s="116" customFormat="1" ht="29.25" customHeight="1">
      <c r="A1" s="184" t="s">
        <v>401</v>
      </c>
      <c r="G1" s="125" t="s">
        <v>366</v>
      </c>
    </row>
    <row r="2" spans="1:7" s="117" customFormat="1" ht="15" customHeight="1">
      <c r="B2" s="232" t="s">
        <v>60</v>
      </c>
      <c r="D2" s="232" t="s">
        <v>142</v>
      </c>
      <c r="F2" s="17"/>
    </row>
    <row r="3" spans="1:7" s="117" customFormat="1" ht="15" customHeight="1">
      <c r="B3" s="231" t="s">
        <v>340</v>
      </c>
      <c r="C3" s="231" t="s">
        <v>300</v>
      </c>
      <c r="D3" s="231" t="s">
        <v>340</v>
      </c>
      <c r="E3" s="231" t="s">
        <v>300</v>
      </c>
    </row>
    <row r="4" spans="1:7" s="117" customFormat="1" ht="15" customHeight="1">
      <c r="A4" s="117" t="s">
        <v>48</v>
      </c>
      <c r="B4" s="207">
        <v>16</v>
      </c>
      <c r="C4" s="208">
        <v>0.11921303646501467</v>
      </c>
      <c r="D4" s="207">
        <v>16</v>
      </c>
      <c r="E4" s="208">
        <v>7.4468085106382975E-2</v>
      </c>
    </row>
    <row r="5" spans="1:7" s="117" customFormat="1" ht="15" customHeight="1">
      <c r="A5" s="117" t="s">
        <v>301</v>
      </c>
      <c r="B5" s="207">
        <v>21</v>
      </c>
      <c r="C5" s="208">
        <v>0.10336950639437181</v>
      </c>
      <c r="D5" s="207">
        <v>22</v>
      </c>
      <c r="E5" s="208">
        <v>7.4848024316109429E-2</v>
      </c>
    </row>
    <row r="6" spans="1:7" s="117" customFormat="1" ht="15" customHeight="1">
      <c r="A6" s="117" t="s">
        <v>302</v>
      </c>
      <c r="B6" s="207">
        <v>24</v>
      </c>
      <c r="C6" s="208">
        <v>8.818183401954692E-2</v>
      </c>
      <c r="D6" s="207">
        <v>21</v>
      </c>
      <c r="E6" s="208">
        <v>8.4198304070933469E-2</v>
      </c>
    </row>
    <row r="7" spans="1:7" s="117" customFormat="1" ht="15" customHeight="1">
      <c r="A7" s="117" t="s">
        <v>303</v>
      </c>
      <c r="B7" s="207">
        <v>22</v>
      </c>
      <c r="C7" s="208">
        <v>8.5201901090613069E-2</v>
      </c>
      <c r="D7" s="207">
        <v>19</v>
      </c>
      <c r="E7" s="208">
        <v>9.0472721038871981E-2</v>
      </c>
    </row>
    <row r="8" spans="1:7" s="117" customFormat="1" ht="15" customHeight="1">
      <c r="A8" s="117" t="s">
        <v>304</v>
      </c>
      <c r="B8" s="207">
        <v>22</v>
      </c>
      <c r="C8" s="208">
        <v>9.6682995211076789E-2</v>
      </c>
      <c r="D8" s="207">
        <v>21</v>
      </c>
      <c r="E8" s="208">
        <v>8.1470872331212738E-2</v>
      </c>
    </row>
  </sheetData>
  <phoneticPr fontId="48" type="noConversion"/>
  <hyperlinks>
    <hyperlink ref="G1" location="Contents!A1" display="Contents page" xr:uid="{00000000-0004-0000-0F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"/>
  <sheetViews>
    <sheetView zoomScale="130" zoomScaleNormal="130" workbookViewId="0"/>
  </sheetViews>
  <sheetFormatPr baseColWidth="10" defaultColWidth="9" defaultRowHeight="11"/>
  <cols>
    <col min="12" max="12" width="15.796875" customWidth="1"/>
    <col min="13" max="13" width="3.796875" customWidth="1"/>
    <col min="14" max="14" width="13" customWidth="1"/>
  </cols>
  <sheetData>
    <row r="1" spans="1:14" ht="24" customHeight="1">
      <c r="A1" s="184" t="s">
        <v>435</v>
      </c>
      <c r="L1" s="124" t="s">
        <v>366</v>
      </c>
      <c r="M1" s="45"/>
      <c r="N1" s="124" t="s">
        <v>421</v>
      </c>
    </row>
  </sheetData>
  <phoneticPr fontId="48" type="noConversion"/>
  <hyperlinks>
    <hyperlink ref="L1" location="Contents!A1" display="Contents page" xr:uid="{00000000-0004-0000-1000-000000000000}"/>
    <hyperlink ref="N1" location="'Fig 6&amp;7 source'!L3" display="Source data" xr:uid="{00000000-0004-0000-1000-000001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7"/>
  <sheetViews>
    <sheetView zoomScale="130" zoomScaleNormal="130" workbookViewId="0"/>
  </sheetViews>
  <sheetFormatPr baseColWidth="10" defaultColWidth="9.19921875" defaultRowHeight="19.5" customHeight="1"/>
  <cols>
    <col min="11" max="11" width="16" customWidth="1"/>
    <col min="12" max="12" width="3.796875" customWidth="1"/>
    <col min="13" max="13" width="12.796875" customWidth="1"/>
  </cols>
  <sheetData>
    <row r="1" spans="1:13" ht="19.5" customHeight="1">
      <c r="A1" s="184" t="s">
        <v>409</v>
      </c>
      <c r="K1" s="124" t="s">
        <v>366</v>
      </c>
      <c r="L1" s="126"/>
      <c r="M1" s="124" t="s">
        <v>373</v>
      </c>
    </row>
    <row r="5" spans="1:13" ht="19.5" customHeight="1">
      <c r="K5" s="9"/>
    </row>
    <row r="6" spans="1:13" ht="19.5" customHeight="1">
      <c r="K6" s="9"/>
    </row>
    <row r="7" spans="1:13" ht="19.5" customHeight="1">
      <c r="K7" s="34"/>
    </row>
  </sheetData>
  <phoneticPr fontId="48" type="noConversion"/>
  <hyperlinks>
    <hyperlink ref="K1" location="Contents!A1" display="Contents page" xr:uid="{00000000-0004-0000-1100-000000000000}"/>
    <hyperlink ref="M1" location="'Fig 6&amp;7 source'!A3" display="Data source" xr:uid="{00000000-0004-0000-1100-000001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"/>
  <sheetViews>
    <sheetView workbookViewId="0"/>
  </sheetViews>
  <sheetFormatPr baseColWidth="10" defaultColWidth="9.19921875" defaultRowHeight="11"/>
  <cols>
    <col min="14" max="14" width="14.19921875" customWidth="1"/>
    <col min="15" max="15" width="2.19921875" customWidth="1"/>
    <col min="16" max="16" width="13.19921875" customWidth="1"/>
  </cols>
  <sheetData>
    <row r="1" spans="1:16" ht="22.5" customHeight="1">
      <c r="A1" s="184" t="s">
        <v>411</v>
      </c>
      <c r="N1" s="124" t="s">
        <v>366</v>
      </c>
      <c r="O1" s="233"/>
      <c r="P1" s="124" t="s">
        <v>373</v>
      </c>
    </row>
  </sheetData>
  <phoneticPr fontId="48" type="noConversion"/>
  <hyperlinks>
    <hyperlink ref="N1" location="Contents!A1" display="Contents page" xr:uid="{00000000-0004-0000-1200-000000000000}"/>
    <hyperlink ref="P1" location="'Fig 4&amp;8 source'!O3" display="Data source" xr:uid="{00000000-0004-0000-12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"/>
  <sheetViews>
    <sheetView zoomScale="130" zoomScaleNormal="130" workbookViewId="0"/>
  </sheetViews>
  <sheetFormatPr baseColWidth="10" defaultColWidth="9" defaultRowHeight="11"/>
  <cols>
    <col min="1" max="1" width="21.19921875" style="10" customWidth="1"/>
    <col min="2" max="2" width="14.59765625" style="10" customWidth="1"/>
    <col min="3" max="3" width="15.796875" style="10" customWidth="1"/>
    <col min="4" max="4" width="12.59765625" style="10" customWidth="1"/>
    <col min="5" max="5" width="9" style="10"/>
    <col min="6" max="6" width="15.19921875" style="10" customWidth="1"/>
    <col min="7" max="16384" width="9" style="10"/>
  </cols>
  <sheetData>
    <row r="1" spans="1:6" ht="24.75" customHeight="1">
      <c r="A1" s="184" t="s">
        <v>136</v>
      </c>
      <c r="B1" s="89"/>
      <c r="C1" s="89"/>
      <c r="D1" s="89"/>
      <c r="F1" s="125" t="s">
        <v>366</v>
      </c>
    </row>
    <row r="2" spans="1:6" ht="31.5" customHeight="1">
      <c r="A2" s="89" t="s">
        <v>12</v>
      </c>
      <c r="B2" s="229" t="s">
        <v>133</v>
      </c>
      <c r="C2" s="230" t="s">
        <v>137</v>
      </c>
      <c r="D2" s="230" t="s">
        <v>138</v>
      </c>
    </row>
    <row r="3" spans="1:6" ht="12">
      <c r="A3" s="89" t="s">
        <v>15</v>
      </c>
      <c r="B3" s="98">
        <v>400</v>
      </c>
      <c r="C3" s="99">
        <v>4.7252315383259358E-3</v>
      </c>
      <c r="D3" s="99">
        <v>-1.1973076260425874E-2</v>
      </c>
      <c r="E3" s="105"/>
    </row>
    <row r="4" spans="1:6" ht="12">
      <c r="A4" s="89" t="s">
        <v>142</v>
      </c>
      <c r="B4" s="98">
        <v>375</v>
      </c>
      <c r="C4" s="99">
        <v>2.3016043036626632E-2</v>
      </c>
      <c r="D4" s="99">
        <v>0.10093358349744519</v>
      </c>
      <c r="E4" s="105"/>
    </row>
    <row r="5" spans="1:6" ht="12">
      <c r="A5" s="89" t="s">
        <v>14</v>
      </c>
      <c r="B5" s="98">
        <v>400</v>
      </c>
      <c r="C5" s="99">
        <v>7.2014259027814997E-3</v>
      </c>
      <c r="D5" s="99">
        <v>-1.6215834664377038E-2</v>
      </c>
      <c r="E5" s="105"/>
    </row>
    <row r="6" spans="1:6" ht="12">
      <c r="A6" s="98"/>
      <c r="B6" s="89" t="s">
        <v>146</v>
      </c>
      <c r="C6" s="106"/>
      <c r="D6" s="106"/>
    </row>
  </sheetData>
  <phoneticPr fontId="0" type="noConversion"/>
  <hyperlinks>
    <hyperlink ref="F1" location="Contents!A1" display="Contents page" xr:uid="{00000000-0004-0000-0100-000000000000}"/>
  </hyperlinks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J15"/>
  <sheetViews>
    <sheetView workbookViewId="0"/>
  </sheetViews>
  <sheetFormatPr baseColWidth="10" defaultColWidth="9.19921875" defaultRowHeight="13"/>
  <cols>
    <col min="1" max="1" width="9.19921875" style="118"/>
    <col min="2" max="2" width="24.59765625" style="118" customWidth="1"/>
    <col min="3" max="3" width="22" style="118" customWidth="1"/>
    <col min="4" max="8" width="12.796875" style="118" customWidth="1"/>
    <col min="9" max="9" width="9.19921875" style="118"/>
    <col min="10" max="10" width="14.3984375" style="118" customWidth="1"/>
    <col min="11" max="16384" width="9.19921875" style="118"/>
  </cols>
  <sheetData>
    <row r="1" spans="1:10" ht="28.5" customHeight="1">
      <c r="A1" s="184" t="s">
        <v>402</v>
      </c>
      <c r="D1" s="119"/>
      <c r="E1" s="119"/>
      <c r="F1" s="119"/>
      <c r="G1" s="119"/>
      <c r="J1" s="125" t="s">
        <v>366</v>
      </c>
    </row>
    <row r="2" spans="1:10" s="120" customFormat="1" ht="51" customHeight="1">
      <c r="B2" s="155" t="s">
        <v>42</v>
      </c>
      <c r="C2" s="209"/>
      <c r="D2" s="190" t="s">
        <v>43</v>
      </c>
      <c r="E2" s="190" t="s">
        <v>44</v>
      </c>
      <c r="F2" s="190" t="s">
        <v>45</v>
      </c>
      <c r="G2" s="190" t="s">
        <v>46</v>
      </c>
      <c r="H2" s="187" t="s">
        <v>37</v>
      </c>
    </row>
    <row r="3" spans="1:10" s="121" customFormat="1" ht="15" customHeight="1">
      <c r="B3" s="155" t="s">
        <v>47</v>
      </c>
      <c r="C3" s="155"/>
      <c r="D3" s="210" t="s">
        <v>48</v>
      </c>
      <c r="E3" s="210" t="s">
        <v>49</v>
      </c>
      <c r="F3" s="210" t="s">
        <v>50</v>
      </c>
      <c r="G3" s="210" t="s">
        <v>289</v>
      </c>
      <c r="H3" s="210" t="s">
        <v>41</v>
      </c>
    </row>
    <row r="4" spans="1:10" s="121" customFormat="1" ht="15" customHeight="1">
      <c r="B4" s="155" t="s">
        <v>51</v>
      </c>
      <c r="C4" s="155"/>
      <c r="D4" s="211">
        <v>310.39999999999998</v>
      </c>
      <c r="E4" s="211">
        <v>612.2450812131666</v>
      </c>
      <c r="F4" s="211">
        <v>875.47504240333478</v>
      </c>
      <c r="G4" s="211">
        <v>1096.9349647836711</v>
      </c>
      <c r="H4" s="210" t="s">
        <v>41</v>
      </c>
    </row>
    <row r="5" spans="1:10" s="121" customFormat="1" ht="15" customHeight="1">
      <c r="B5" s="155" t="s">
        <v>52</v>
      </c>
      <c r="C5" s="155"/>
      <c r="D5" s="211">
        <v>165</v>
      </c>
      <c r="E5" s="211">
        <v>270</v>
      </c>
      <c r="F5" s="211">
        <v>350</v>
      </c>
      <c r="G5" s="211">
        <v>425</v>
      </c>
      <c r="H5" s="210" t="s">
        <v>41</v>
      </c>
      <c r="J5" s="103"/>
    </row>
    <row r="6" spans="1:10" s="121" customFormat="1" ht="20" customHeight="1">
      <c r="B6" s="155" t="s">
        <v>53</v>
      </c>
      <c r="C6" s="155"/>
      <c r="D6" s="155"/>
      <c r="E6" s="155"/>
      <c r="F6" s="155"/>
      <c r="G6" s="155"/>
      <c r="H6" s="155"/>
    </row>
    <row r="7" spans="1:10" s="121" customFormat="1" ht="15" customHeight="1">
      <c r="B7" s="155"/>
      <c r="C7" s="155" t="s">
        <v>60</v>
      </c>
      <c r="D7" s="212">
        <v>196</v>
      </c>
      <c r="E7" s="212">
        <v>450</v>
      </c>
      <c r="F7" s="212">
        <v>1931</v>
      </c>
      <c r="G7" s="212">
        <v>2277</v>
      </c>
      <c r="H7" s="212">
        <v>4854</v>
      </c>
      <c r="J7" s="122"/>
    </row>
    <row r="8" spans="1:10" s="121" customFormat="1" ht="15" customHeight="1">
      <c r="B8" s="155"/>
      <c r="C8" s="155" t="s">
        <v>142</v>
      </c>
      <c r="D8" s="212">
        <v>58</v>
      </c>
      <c r="E8" s="212">
        <v>581</v>
      </c>
      <c r="F8" s="212">
        <v>1543</v>
      </c>
      <c r="G8" s="212">
        <v>748</v>
      </c>
      <c r="H8" s="212">
        <v>2930</v>
      </c>
      <c r="J8" s="122"/>
    </row>
    <row r="9" spans="1:10" s="121" customFormat="1" ht="15" customHeight="1">
      <c r="B9" s="155"/>
      <c r="C9" s="155" t="s">
        <v>14</v>
      </c>
      <c r="D9" s="212">
        <v>254</v>
      </c>
      <c r="E9" s="212">
        <v>1031</v>
      </c>
      <c r="F9" s="212">
        <v>3474</v>
      </c>
      <c r="G9" s="212">
        <v>3025</v>
      </c>
      <c r="H9" s="212">
        <v>7784</v>
      </c>
      <c r="J9" s="122"/>
    </row>
    <row r="10" spans="1:10" s="121" customFormat="1" ht="20" customHeight="1">
      <c r="B10" s="155" t="s">
        <v>54</v>
      </c>
      <c r="C10" s="155"/>
      <c r="D10" s="212"/>
      <c r="E10" s="212"/>
      <c r="F10" s="212"/>
      <c r="G10" s="212"/>
      <c r="H10" s="212"/>
    </row>
    <row r="11" spans="1:10" s="121" customFormat="1" ht="15" customHeight="1">
      <c r="B11" s="155"/>
      <c r="C11" s="155" t="s">
        <v>60</v>
      </c>
      <c r="D11" s="213">
        <v>2.1999999999999999E-2</v>
      </c>
      <c r="E11" s="213">
        <v>2.7E-2</v>
      </c>
      <c r="F11" s="213">
        <v>0.14799999999999999</v>
      </c>
      <c r="G11" s="213">
        <v>0.32700000000000001</v>
      </c>
      <c r="H11" s="213">
        <v>0.107</v>
      </c>
    </row>
    <row r="12" spans="1:10" s="121" customFormat="1" ht="15" customHeight="1">
      <c r="B12" s="155"/>
      <c r="C12" s="155" t="s">
        <v>142</v>
      </c>
      <c r="D12" s="213">
        <v>0.11</v>
      </c>
      <c r="E12" s="213">
        <v>0.28899999999999998</v>
      </c>
      <c r="F12" s="213">
        <v>0.373</v>
      </c>
      <c r="G12" s="213">
        <v>0.35299999999999998</v>
      </c>
      <c r="H12" s="213">
        <v>0.33300000000000002</v>
      </c>
    </row>
    <row r="13" spans="1:10" s="121" customFormat="1" ht="15" customHeight="1">
      <c r="B13" s="155"/>
      <c r="C13" s="155" t="s">
        <v>14</v>
      </c>
      <c r="D13" s="213">
        <v>2.5999999999999999E-2</v>
      </c>
      <c r="E13" s="213">
        <v>5.6000000000000001E-2</v>
      </c>
      <c r="F13" s="213">
        <v>0.20200000000000001</v>
      </c>
      <c r="G13" s="213">
        <v>0.33400000000000002</v>
      </c>
      <c r="H13" s="213">
        <v>0.14299999999999999</v>
      </c>
    </row>
    <row r="14" spans="1:10" s="10" customFormat="1" ht="11"/>
    <row r="15" spans="1:10" s="10" customFormat="1" ht="11"/>
  </sheetData>
  <phoneticPr fontId="0" type="noConversion"/>
  <hyperlinks>
    <hyperlink ref="J1" location="Contents!A1" display="Contents page" xr:uid="{00000000-0004-0000-1300-000000000000}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18"/>
  <sheetViews>
    <sheetView zoomScale="89" zoomScaleNormal="89" workbookViewId="0"/>
  </sheetViews>
  <sheetFormatPr baseColWidth="10" defaultColWidth="9" defaultRowHeight="11"/>
  <cols>
    <col min="15" max="15" width="18.19921875" customWidth="1"/>
  </cols>
  <sheetData>
    <row r="1" spans="1:23" ht="37.5" customHeight="1">
      <c r="A1" s="43" t="s">
        <v>415</v>
      </c>
      <c r="O1" s="124" t="s">
        <v>366</v>
      </c>
    </row>
    <row r="2" spans="1:23" ht="14">
      <c r="A2" s="16"/>
    </row>
    <row r="3" spans="1:23" ht="13">
      <c r="N3" s="22"/>
    </row>
    <row r="16" spans="1:23" ht="25">
      <c r="W16" s="94"/>
    </row>
    <row r="18" spans="11:11" ht="20">
      <c r="K18" s="74"/>
    </row>
  </sheetData>
  <phoneticPr fontId="48" type="noConversion"/>
  <hyperlinks>
    <hyperlink ref="O1" location="Contents!A1" display="Contents page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59"/>
  <sheetViews>
    <sheetView zoomScale="120" zoomScaleNormal="120" workbookViewId="0"/>
  </sheetViews>
  <sheetFormatPr baseColWidth="10" defaultColWidth="9" defaultRowHeight="11"/>
  <cols>
    <col min="14" max="14" width="18.796875" customWidth="1"/>
  </cols>
  <sheetData>
    <row r="1" spans="1:14" ht="27" customHeight="1">
      <c r="A1" s="184" t="s">
        <v>416</v>
      </c>
      <c r="N1" s="124" t="s">
        <v>366</v>
      </c>
    </row>
    <row r="17" spans="15:15" ht="20">
      <c r="O17" s="74"/>
    </row>
    <row r="59" spans="22:22" ht="13">
      <c r="V59" s="81"/>
    </row>
  </sheetData>
  <phoneticPr fontId="48" type="noConversion"/>
  <hyperlinks>
    <hyperlink ref="N1" location="Contents!A1" display="Contents page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0"/>
  <sheetViews>
    <sheetView zoomScale="110" zoomScaleNormal="110" workbookViewId="0"/>
  </sheetViews>
  <sheetFormatPr baseColWidth="10" defaultColWidth="24.796875" defaultRowHeight="13"/>
  <cols>
    <col min="1" max="1" width="28.59765625" style="155" customWidth="1"/>
    <col min="2" max="11" width="10.796875" style="155" customWidth="1"/>
    <col min="12" max="16384" width="24.796875" style="155"/>
  </cols>
  <sheetData>
    <row r="1" spans="1:13" ht="30.75" customHeight="1">
      <c r="A1" s="184" t="s">
        <v>403</v>
      </c>
      <c r="B1" s="20"/>
      <c r="C1" s="20"/>
      <c r="D1" s="20"/>
      <c r="E1" s="20"/>
      <c r="F1" s="20"/>
      <c r="G1" s="21"/>
      <c r="H1" s="21"/>
      <c r="I1" s="21"/>
      <c r="J1" s="21"/>
      <c r="K1" s="21"/>
      <c r="M1" s="125" t="s">
        <v>366</v>
      </c>
    </row>
    <row r="2" spans="1:13" ht="20" customHeight="1">
      <c r="A2" s="26"/>
      <c r="B2" s="257" t="s">
        <v>55</v>
      </c>
      <c r="C2" s="257"/>
      <c r="D2" s="258" t="s">
        <v>56</v>
      </c>
      <c r="E2" s="258"/>
      <c r="F2" s="257" t="s">
        <v>57</v>
      </c>
      <c r="G2" s="257"/>
      <c r="H2" s="258" t="s">
        <v>62</v>
      </c>
      <c r="I2" s="258"/>
      <c r="J2" s="259" t="s">
        <v>37</v>
      </c>
      <c r="K2" s="259"/>
    </row>
    <row r="3" spans="1:13" ht="20" customHeight="1">
      <c r="A3" s="255" t="s">
        <v>30</v>
      </c>
      <c r="B3" s="256" t="s">
        <v>58</v>
      </c>
      <c r="C3" s="256" t="s">
        <v>59</v>
      </c>
      <c r="D3" s="255" t="s">
        <v>58</v>
      </c>
      <c r="E3" s="255" t="s">
        <v>59</v>
      </c>
      <c r="F3" s="256" t="s">
        <v>58</v>
      </c>
      <c r="G3" s="256" t="s">
        <v>59</v>
      </c>
      <c r="H3" s="255" t="s">
        <v>58</v>
      </c>
      <c r="I3" s="255" t="s">
        <v>59</v>
      </c>
      <c r="J3" s="256" t="s">
        <v>58</v>
      </c>
      <c r="K3" s="256" t="s">
        <v>59</v>
      </c>
    </row>
    <row r="4" spans="1:13" ht="20" customHeight="1">
      <c r="A4" s="23" t="s">
        <v>16</v>
      </c>
      <c r="B4" s="156">
        <v>51</v>
      </c>
      <c r="C4" s="157">
        <v>8.9999999999999993E-3</v>
      </c>
      <c r="D4" s="158">
        <v>161</v>
      </c>
      <c r="E4" s="159">
        <v>2.5999999999999999E-2</v>
      </c>
      <c r="F4" s="156">
        <v>43</v>
      </c>
      <c r="G4" s="157">
        <v>3.5000000000000003E-2</v>
      </c>
      <c r="H4" s="158">
        <v>11</v>
      </c>
      <c r="I4" s="159">
        <v>0.06</v>
      </c>
      <c r="J4" s="156">
        <v>266</v>
      </c>
      <c r="K4" s="157">
        <v>0.02</v>
      </c>
    </row>
    <row r="5" spans="1:13" ht="20" customHeight="1">
      <c r="A5" s="23" t="s">
        <v>17</v>
      </c>
      <c r="B5" s="156">
        <v>41</v>
      </c>
      <c r="C5" s="157">
        <v>4.5999999999999999E-2</v>
      </c>
      <c r="D5" s="158">
        <v>38</v>
      </c>
      <c r="E5" s="159">
        <v>1.7999999999999999E-2</v>
      </c>
      <c r="F5" s="156">
        <v>64</v>
      </c>
      <c r="G5" s="157">
        <v>3.6999999999999998E-2</v>
      </c>
      <c r="H5" s="158">
        <v>57</v>
      </c>
      <c r="I5" s="159">
        <v>5.5E-2</v>
      </c>
      <c r="J5" s="156">
        <v>200</v>
      </c>
      <c r="K5" s="157">
        <v>3.5000000000000003E-2</v>
      </c>
    </row>
    <row r="6" spans="1:13" ht="20" customHeight="1">
      <c r="A6" s="23" t="s">
        <v>18</v>
      </c>
      <c r="B6" s="156">
        <v>24</v>
      </c>
      <c r="C6" s="157">
        <v>3.2000000000000001E-2</v>
      </c>
      <c r="D6" s="158">
        <v>23</v>
      </c>
      <c r="E6" s="159">
        <v>1.4E-2</v>
      </c>
      <c r="F6" s="156">
        <v>8</v>
      </c>
      <c r="G6" s="157">
        <v>8.0000000000000002E-3</v>
      </c>
      <c r="H6" s="158">
        <v>17</v>
      </c>
      <c r="I6" s="159">
        <v>3.5000000000000003E-2</v>
      </c>
      <c r="J6" s="156">
        <v>72</v>
      </c>
      <c r="K6" s="157">
        <v>1.7999999999999999E-2</v>
      </c>
    </row>
    <row r="7" spans="1:13" ht="20" customHeight="1">
      <c r="A7" s="23" t="s">
        <v>19</v>
      </c>
      <c r="B7" s="156">
        <v>31</v>
      </c>
      <c r="C7" s="157">
        <v>6.9000000000000006E-2</v>
      </c>
      <c r="D7" s="158">
        <v>110</v>
      </c>
      <c r="E7" s="159">
        <v>7.4999999999999997E-2</v>
      </c>
      <c r="F7" s="156">
        <v>1116</v>
      </c>
      <c r="G7" s="157">
        <v>0.39600000000000002</v>
      </c>
      <c r="H7" s="158">
        <v>1502</v>
      </c>
      <c r="I7" s="159">
        <v>0.66700000000000004</v>
      </c>
      <c r="J7" s="156">
        <v>2759</v>
      </c>
      <c r="K7" s="157">
        <v>0.39500000000000002</v>
      </c>
    </row>
    <row r="8" spans="1:13" ht="20" customHeight="1">
      <c r="A8" s="23" t="s">
        <v>20</v>
      </c>
      <c r="B8" s="156">
        <v>17</v>
      </c>
      <c r="C8" s="157">
        <v>2.5999999999999999E-2</v>
      </c>
      <c r="D8" s="158">
        <v>31</v>
      </c>
      <c r="E8" s="159">
        <v>1.7000000000000001E-2</v>
      </c>
      <c r="F8" s="156">
        <v>193</v>
      </c>
      <c r="G8" s="157">
        <v>0.13400000000000001</v>
      </c>
      <c r="H8" s="158">
        <v>181</v>
      </c>
      <c r="I8" s="159">
        <v>0.28699999999999998</v>
      </c>
      <c r="J8" s="156">
        <v>422</v>
      </c>
      <c r="K8" s="157">
        <v>9.2999999999999999E-2</v>
      </c>
    </row>
    <row r="9" spans="1:13" ht="20" customHeight="1">
      <c r="A9" s="23" t="s">
        <v>21</v>
      </c>
      <c r="B9" s="156">
        <v>21</v>
      </c>
      <c r="C9" s="157">
        <v>4.1000000000000002E-2</v>
      </c>
      <c r="D9" s="158">
        <v>22</v>
      </c>
      <c r="E9" s="159">
        <v>1.4999999999999999E-2</v>
      </c>
      <c r="F9" s="156">
        <v>148</v>
      </c>
      <c r="G9" s="157">
        <v>0.105</v>
      </c>
      <c r="H9" s="158">
        <v>199</v>
      </c>
      <c r="I9" s="159">
        <v>0.309</v>
      </c>
      <c r="J9" s="156">
        <v>390</v>
      </c>
      <c r="K9" s="157">
        <v>9.8000000000000004E-2</v>
      </c>
    </row>
    <row r="10" spans="1:13" ht="20" customHeight="1">
      <c r="A10" s="23" t="s">
        <v>22</v>
      </c>
      <c r="B10" s="156">
        <v>1</v>
      </c>
      <c r="C10" s="157">
        <v>1.0999999999999999E-2</v>
      </c>
      <c r="D10" s="158">
        <v>10</v>
      </c>
      <c r="E10" s="159">
        <v>1.9E-2</v>
      </c>
      <c r="F10" s="156">
        <v>23</v>
      </c>
      <c r="G10" s="157">
        <v>2.5999999999999999E-2</v>
      </c>
      <c r="H10" s="158">
        <v>17</v>
      </c>
      <c r="I10" s="159">
        <v>4.5999999999999999E-2</v>
      </c>
      <c r="J10" s="156">
        <v>51</v>
      </c>
      <c r="K10" s="157">
        <v>2.7E-2</v>
      </c>
    </row>
    <row r="11" spans="1:13" ht="20" customHeight="1">
      <c r="A11" s="23" t="s">
        <v>23</v>
      </c>
      <c r="B11" s="156">
        <v>8</v>
      </c>
      <c r="C11" s="157">
        <v>5.6000000000000001E-2</v>
      </c>
      <c r="D11" s="158">
        <v>47</v>
      </c>
      <c r="E11" s="159">
        <v>6.0999999999999999E-2</v>
      </c>
      <c r="F11" s="156">
        <v>299</v>
      </c>
      <c r="G11" s="157">
        <v>0.16800000000000001</v>
      </c>
      <c r="H11" s="158">
        <v>276</v>
      </c>
      <c r="I11" s="159">
        <v>0.26800000000000002</v>
      </c>
      <c r="J11" s="156">
        <v>630</v>
      </c>
      <c r="K11" s="157">
        <v>0.16900000000000001</v>
      </c>
    </row>
    <row r="12" spans="1:13" ht="20" customHeight="1">
      <c r="A12" s="23" t="s">
        <v>24</v>
      </c>
      <c r="B12" s="156">
        <v>2</v>
      </c>
      <c r="C12" s="157">
        <v>2.5999999999999999E-2</v>
      </c>
      <c r="D12" s="158">
        <v>8</v>
      </c>
      <c r="E12" s="159">
        <v>2.1000000000000001E-2</v>
      </c>
      <c r="F12" s="156">
        <v>37</v>
      </c>
      <c r="G12" s="157">
        <v>4.7E-2</v>
      </c>
      <c r="H12" s="158">
        <v>17</v>
      </c>
      <c r="I12" s="159">
        <v>5.3999999999999999E-2</v>
      </c>
      <c r="J12" s="156">
        <v>64</v>
      </c>
      <c r="K12" s="157">
        <v>4.1000000000000002E-2</v>
      </c>
    </row>
    <row r="13" spans="1:13" s="160" customFormat="1" ht="30" customHeight="1">
      <c r="A13" s="25" t="s">
        <v>60</v>
      </c>
      <c r="B13" s="156">
        <v>196</v>
      </c>
      <c r="C13" s="157">
        <v>2.1999999999999999E-2</v>
      </c>
      <c r="D13" s="158">
        <v>450</v>
      </c>
      <c r="E13" s="159">
        <v>2.7E-2</v>
      </c>
      <c r="F13" s="156">
        <v>1931</v>
      </c>
      <c r="G13" s="157">
        <v>0.14799999999999999</v>
      </c>
      <c r="H13" s="158">
        <v>2277</v>
      </c>
      <c r="I13" s="159">
        <v>0.32700000000000001</v>
      </c>
      <c r="J13" s="156">
        <v>4854</v>
      </c>
      <c r="K13" s="157">
        <v>0.107</v>
      </c>
    </row>
    <row r="14" spans="1:13" ht="20" customHeight="1">
      <c r="A14" s="23" t="s">
        <v>25</v>
      </c>
      <c r="B14" s="156">
        <v>6</v>
      </c>
      <c r="C14" s="157">
        <v>3.3000000000000002E-2</v>
      </c>
      <c r="D14" s="158">
        <v>76</v>
      </c>
      <c r="E14" s="159">
        <v>0.122</v>
      </c>
      <c r="F14" s="156">
        <v>268</v>
      </c>
      <c r="G14" s="157">
        <v>0.20699999999999999</v>
      </c>
      <c r="H14" s="158">
        <v>101</v>
      </c>
      <c r="I14" s="159">
        <v>0.14199999999999999</v>
      </c>
      <c r="J14" s="156">
        <v>451</v>
      </c>
      <c r="K14" s="157">
        <v>0.16</v>
      </c>
    </row>
    <row r="15" spans="1:13" ht="20" customHeight="1">
      <c r="A15" s="23" t="s">
        <v>26</v>
      </c>
      <c r="B15" s="156">
        <v>7</v>
      </c>
      <c r="C15" s="157">
        <v>6.7000000000000004E-2</v>
      </c>
      <c r="D15" s="158">
        <v>116</v>
      </c>
      <c r="E15" s="159">
        <v>0.35899999999999999</v>
      </c>
      <c r="F15" s="156">
        <v>329</v>
      </c>
      <c r="G15" s="157">
        <v>0.47399999999999998</v>
      </c>
      <c r="H15" s="158">
        <v>100</v>
      </c>
      <c r="I15" s="159">
        <v>0.313</v>
      </c>
      <c r="J15" s="156">
        <v>552</v>
      </c>
      <c r="K15" s="157">
        <v>0.38300000000000001</v>
      </c>
    </row>
    <row r="16" spans="1:13" ht="20" customHeight="1">
      <c r="A16" s="23" t="s">
        <v>27</v>
      </c>
      <c r="B16" s="156">
        <v>17</v>
      </c>
      <c r="C16" s="157">
        <v>0.17</v>
      </c>
      <c r="D16" s="158">
        <v>154</v>
      </c>
      <c r="E16" s="159">
        <v>0.373</v>
      </c>
      <c r="F16" s="156">
        <v>299</v>
      </c>
      <c r="G16" s="157">
        <v>0.40100000000000002</v>
      </c>
      <c r="H16" s="158">
        <v>209</v>
      </c>
      <c r="I16" s="159">
        <v>0.48499999999999999</v>
      </c>
      <c r="J16" s="156">
        <v>679</v>
      </c>
      <c r="K16" s="157">
        <v>0.40200000000000002</v>
      </c>
    </row>
    <row r="17" spans="1:11" ht="20" customHeight="1">
      <c r="A17" s="23" t="s">
        <v>28</v>
      </c>
      <c r="B17" s="156">
        <v>19</v>
      </c>
      <c r="C17" s="157">
        <v>0.26</v>
      </c>
      <c r="D17" s="158">
        <v>122</v>
      </c>
      <c r="E17" s="159">
        <v>0.37</v>
      </c>
      <c r="F17" s="156">
        <v>271</v>
      </c>
      <c r="G17" s="157">
        <v>0.38700000000000001</v>
      </c>
      <c r="H17" s="158">
        <v>123</v>
      </c>
      <c r="I17" s="159">
        <v>0.44700000000000001</v>
      </c>
      <c r="J17" s="156">
        <v>535</v>
      </c>
      <c r="K17" s="157">
        <v>0.38800000000000001</v>
      </c>
    </row>
    <row r="18" spans="1:11" ht="20" customHeight="1">
      <c r="A18" s="23" t="s">
        <v>29</v>
      </c>
      <c r="B18" s="156">
        <v>9</v>
      </c>
      <c r="C18" s="157">
        <v>0.13600000000000001</v>
      </c>
      <c r="D18" s="158">
        <v>113</v>
      </c>
      <c r="E18" s="159">
        <v>0.35599999999999998</v>
      </c>
      <c r="F18" s="156">
        <v>376</v>
      </c>
      <c r="G18" s="157">
        <v>0.53400000000000003</v>
      </c>
      <c r="H18" s="158">
        <v>215</v>
      </c>
      <c r="I18" s="159">
        <v>0.56699999999999995</v>
      </c>
      <c r="J18" s="156">
        <v>713</v>
      </c>
      <c r="K18" s="157">
        <v>0.48599999999999999</v>
      </c>
    </row>
    <row r="19" spans="1:11" s="161" customFormat="1" ht="30" customHeight="1">
      <c r="A19" s="24" t="s">
        <v>142</v>
      </c>
      <c r="B19" s="156">
        <v>58</v>
      </c>
      <c r="C19" s="157">
        <v>0.11</v>
      </c>
      <c r="D19" s="158">
        <v>581</v>
      </c>
      <c r="E19" s="159">
        <v>0.28899999999999998</v>
      </c>
      <c r="F19" s="156">
        <v>1543</v>
      </c>
      <c r="G19" s="157">
        <v>0.373</v>
      </c>
      <c r="H19" s="158">
        <v>748</v>
      </c>
      <c r="I19" s="159">
        <v>0.35299999999999998</v>
      </c>
      <c r="J19" s="156">
        <v>2930</v>
      </c>
      <c r="K19" s="157">
        <v>0.33300000000000002</v>
      </c>
    </row>
    <row r="20" spans="1:11" s="161" customFormat="1" ht="30" customHeight="1">
      <c r="A20" s="24" t="s">
        <v>14</v>
      </c>
      <c r="B20" s="156">
        <v>254</v>
      </c>
      <c r="C20" s="157">
        <v>2.5999999999999999E-2</v>
      </c>
      <c r="D20" s="158">
        <v>1031</v>
      </c>
      <c r="E20" s="159">
        <v>5.6000000000000001E-2</v>
      </c>
      <c r="F20" s="156">
        <v>3474</v>
      </c>
      <c r="G20" s="157">
        <v>0.20200000000000001</v>
      </c>
      <c r="H20" s="158">
        <v>3025</v>
      </c>
      <c r="I20" s="159">
        <v>0.33400000000000002</v>
      </c>
      <c r="J20" s="156">
        <v>7784</v>
      </c>
      <c r="K20" s="157">
        <v>0.14299999999999999</v>
      </c>
    </row>
  </sheetData>
  <mergeCells count="5">
    <mergeCell ref="B2:C2"/>
    <mergeCell ref="D2:E2"/>
    <mergeCell ref="F2:G2"/>
    <mergeCell ref="H2:I2"/>
    <mergeCell ref="J2:K2"/>
  </mergeCells>
  <phoneticPr fontId="48" type="noConversion"/>
  <hyperlinks>
    <hyperlink ref="M1" location="Contents!A1" display="Contents pag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S162"/>
  <sheetViews>
    <sheetView tabSelected="1" zoomScale="110" zoomScaleNormal="110" workbookViewId="0">
      <pane xSplit="2" ySplit="3" topLeftCell="C12" activePane="bottomRight" state="frozen"/>
      <selection activeCell="B5" sqref="B5"/>
      <selection pane="topRight" activeCell="B5" sqref="B5"/>
      <selection pane="bottomLeft" activeCell="B5" sqref="B5"/>
      <selection pane="bottomRight" activeCell="AL21" sqref="AL21"/>
    </sheetView>
  </sheetViews>
  <sheetFormatPr baseColWidth="10" defaultColWidth="8" defaultRowHeight="13" outlineLevelCol="1"/>
  <cols>
    <col min="1" max="1" width="19" style="10" bestFit="1" customWidth="1"/>
    <col min="2" max="2" width="28.19921875" style="10" bestFit="1" customWidth="1"/>
    <col min="3" max="4" width="8.796875" style="10" customWidth="1"/>
    <col min="5" max="9" width="8.796875" style="152" customWidth="1"/>
    <col min="10" max="11" width="8.796875" style="10" customWidth="1"/>
    <col min="12" max="16" width="8.796875" style="152" customWidth="1"/>
    <col min="17" max="18" width="8.796875" style="10" hidden="1" customWidth="1" outlineLevel="1"/>
    <col min="19" max="23" width="8.796875" style="152" hidden="1" customWidth="1" outlineLevel="1"/>
    <col min="24" max="24" width="8.796875" style="10" customWidth="1" collapsed="1"/>
    <col min="25" max="25" width="8.796875" style="10" customWidth="1"/>
    <col min="26" max="30" width="8.796875" style="152" customWidth="1"/>
    <col min="31" max="32" width="8.796875" style="10" customWidth="1"/>
    <col min="33" max="36" width="8.796875" style="152" customWidth="1"/>
    <col min="37" max="37" width="10.796875" style="152" customWidth="1" collapsed="1"/>
    <col min="38" max="39" width="8.796875" style="10" customWidth="1" outlineLevel="1"/>
    <col min="40" max="43" width="8.796875" style="152" customWidth="1" outlineLevel="1"/>
    <col min="44" max="44" width="8.796875" style="152" customWidth="1" outlineLevel="1" collapsed="1"/>
    <col min="45" max="45" width="9.796875" style="10" customWidth="1"/>
    <col min="46" max="256" width="8" style="10"/>
    <col min="257" max="257" width="19" style="10" bestFit="1" customWidth="1"/>
    <col min="258" max="258" width="28.19921875" style="10" bestFit="1" customWidth="1"/>
    <col min="259" max="300" width="8.796875" style="10" customWidth="1"/>
    <col min="301" max="512" width="8" style="10"/>
    <col min="513" max="513" width="19" style="10" bestFit="1" customWidth="1"/>
    <col min="514" max="514" width="28.19921875" style="10" bestFit="1" customWidth="1"/>
    <col min="515" max="556" width="8.796875" style="10" customWidth="1"/>
    <col min="557" max="768" width="8" style="10"/>
    <col min="769" max="769" width="19" style="10" bestFit="1" customWidth="1"/>
    <col min="770" max="770" width="28.19921875" style="10" bestFit="1" customWidth="1"/>
    <col min="771" max="812" width="8.796875" style="10" customWidth="1"/>
    <col min="813" max="1024" width="8" style="10"/>
    <col min="1025" max="1025" width="19" style="10" bestFit="1" customWidth="1"/>
    <col min="1026" max="1026" width="28.19921875" style="10" bestFit="1" customWidth="1"/>
    <col min="1027" max="1068" width="8.796875" style="10" customWidth="1"/>
    <col min="1069" max="1280" width="8" style="10"/>
    <col min="1281" max="1281" width="19" style="10" bestFit="1" customWidth="1"/>
    <col min="1282" max="1282" width="28.19921875" style="10" bestFit="1" customWidth="1"/>
    <col min="1283" max="1324" width="8.796875" style="10" customWidth="1"/>
    <col min="1325" max="1536" width="8" style="10"/>
    <col min="1537" max="1537" width="19" style="10" bestFit="1" customWidth="1"/>
    <col min="1538" max="1538" width="28.19921875" style="10" bestFit="1" customWidth="1"/>
    <col min="1539" max="1580" width="8.796875" style="10" customWidth="1"/>
    <col min="1581" max="1792" width="8" style="10"/>
    <col min="1793" max="1793" width="19" style="10" bestFit="1" customWidth="1"/>
    <col min="1794" max="1794" width="28.19921875" style="10" bestFit="1" customWidth="1"/>
    <col min="1795" max="1836" width="8.796875" style="10" customWidth="1"/>
    <col min="1837" max="2048" width="8" style="10"/>
    <col min="2049" max="2049" width="19" style="10" bestFit="1" customWidth="1"/>
    <col min="2050" max="2050" width="28.19921875" style="10" bestFit="1" customWidth="1"/>
    <col min="2051" max="2092" width="8.796875" style="10" customWidth="1"/>
    <col min="2093" max="2304" width="8" style="10"/>
    <col min="2305" max="2305" width="19" style="10" bestFit="1" customWidth="1"/>
    <col min="2306" max="2306" width="28.19921875" style="10" bestFit="1" customWidth="1"/>
    <col min="2307" max="2348" width="8.796875" style="10" customWidth="1"/>
    <col min="2349" max="2560" width="8" style="10"/>
    <col min="2561" max="2561" width="19" style="10" bestFit="1" customWidth="1"/>
    <col min="2562" max="2562" width="28.19921875" style="10" bestFit="1" customWidth="1"/>
    <col min="2563" max="2604" width="8.796875" style="10" customWidth="1"/>
    <col min="2605" max="2816" width="8" style="10"/>
    <col min="2817" max="2817" width="19" style="10" bestFit="1" customWidth="1"/>
    <col min="2818" max="2818" width="28.19921875" style="10" bestFit="1" customWidth="1"/>
    <col min="2819" max="2860" width="8.796875" style="10" customWidth="1"/>
    <col min="2861" max="3072" width="8" style="10"/>
    <col min="3073" max="3073" width="19" style="10" bestFit="1" customWidth="1"/>
    <col min="3074" max="3074" width="28.19921875" style="10" bestFit="1" customWidth="1"/>
    <col min="3075" max="3116" width="8.796875" style="10" customWidth="1"/>
    <col min="3117" max="3328" width="8" style="10"/>
    <col min="3329" max="3329" width="19" style="10" bestFit="1" customWidth="1"/>
    <col min="3330" max="3330" width="28.19921875" style="10" bestFit="1" customWidth="1"/>
    <col min="3331" max="3372" width="8.796875" style="10" customWidth="1"/>
    <col min="3373" max="3584" width="8" style="10"/>
    <col min="3585" max="3585" width="19" style="10" bestFit="1" customWidth="1"/>
    <col min="3586" max="3586" width="28.19921875" style="10" bestFit="1" customWidth="1"/>
    <col min="3587" max="3628" width="8.796875" style="10" customWidth="1"/>
    <col min="3629" max="3840" width="8" style="10"/>
    <col min="3841" max="3841" width="19" style="10" bestFit="1" customWidth="1"/>
    <col min="3842" max="3842" width="28.19921875" style="10" bestFit="1" customWidth="1"/>
    <col min="3843" max="3884" width="8.796875" style="10" customWidth="1"/>
    <col min="3885" max="4096" width="8" style="10"/>
    <col min="4097" max="4097" width="19" style="10" bestFit="1" customWidth="1"/>
    <col min="4098" max="4098" width="28.19921875" style="10" bestFit="1" customWidth="1"/>
    <col min="4099" max="4140" width="8.796875" style="10" customWidth="1"/>
    <col min="4141" max="4352" width="8" style="10"/>
    <col min="4353" max="4353" width="19" style="10" bestFit="1" customWidth="1"/>
    <col min="4354" max="4354" width="28.19921875" style="10" bestFit="1" customWidth="1"/>
    <col min="4355" max="4396" width="8.796875" style="10" customWidth="1"/>
    <col min="4397" max="4608" width="8" style="10"/>
    <col min="4609" max="4609" width="19" style="10" bestFit="1" customWidth="1"/>
    <col min="4610" max="4610" width="28.19921875" style="10" bestFit="1" customWidth="1"/>
    <col min="4611" max="4652" width="8.796875" style="10" customWidth="1"/>
    <col min="4653" max="4864" width="8" style="10"/>
    <col min="4865" max="4865" width="19" style="10" bestFit="1" customWidth="1"/>
    <col min="4866" max="4866" width="28.19921875" style="10" bestFit="1" customWidth="1"/>
    <col min="4867" max="4908" width="8.796875" style="10" customWidth="1"/>
    <col min="4909" max="5120" width="8" style="10"/>
    <col min="5121" max="5121" width="19" style="10" bestFit="1" customWidth="1"/>
    <col min="5122" max="5122" width="28.19921875" style="10" bestFit="1" customWidth="1"/>
    <col min="5123" max="5164" width="8.796875" style="10" customWidth="1"/>
    <col min="5165" max="5376" width="8" style="10"/>
    <col min="5377" max="5377" width="19" style="10" bestFit="1" customWidth="1"/>
    <col min="5378" max="5378" width="28.19921875" style="10" bestFit="1" customWidth="1"/>
    <col min="5379" max="5420" width="8.796875" style="10" customWidth="1"/>
    <col min="5421" max="5632" width="8" style="10"/>
    <col min="5633" max="5633" width="19" style="10" bestFit="1" customWidth="1"/>
    <col min="5634" max="5634" width="28.19921875" style="10" bestFit="1" customWidth="1"/>
    <col min="5635" max="5676" width="8.796875" style="10" customWidth="1"/>
    <col min="5677" max="5888" width="8" style="10"/>
    <col min="5889" max="5889" width="19" style="10" bestFit="1" customWidth="1"/>
    <col min="5890" max="5890" width="28.19921875" style="10" bestFit="1" customWidth="1"/>
    <col min="5891" max="5932" width="8.796875" style="10" customWidth="1"/>
    <col min="5933" max="6144" width="8" style="10"/>
    <col min="6145" max="6145" width="19" style="10" bestFit="1" customWidth="1"/>
    <col min="6146" max="6146" width="28.19921875" style="10" bestFit="1" customWidth="1"/>
    <col min="6147" max="6188" width="8.796875" style="10" customWidth="1"/>
    <col min="6189" max="6400" width="8" style="10"/>
    <col min="6401" max="6401" width="19" style="10" bestFit="1" customWidth="1"/>
    <col min="6402" max="6402" width="28.19921875" style="10" bestFit="1" customWidth="1"/>
    <col min="6403" max="6444" width="8.796875" style="10" customWidth="1"/>
    <col min="6445" max="6656" width="8" style="10"/>
    <col min="6657" max="6657" width="19" style="10" bestFit="1" customWidth="1"/>
    <col min="6658" max="6658" width="28.19921875" style="10" bestFit="1" customWidth="1"/>
    <col min="6659" max="6700" width="8.796875" style="10" customWidth="1"/>
    <col min="6701" max="6912" width="8" style="10"/>
    <col min="6913" max="6913" width="19" style="10" bestFit="1" customWidth="1"/>
    <col min="6914" max="6914" width="28.19921875" style="10" bestFit="1" customWidth="1"/>
    <col min="6915" max="6956" width="8.796875" style="10" customWidth="1"/>
    <col min="6957" max="7168" width="8" style="10"/>
    <col min="7169" max="7169" width="19" style="10" bestFit="1" customWidth="1"/>
    <col min="7170" max="7170" width="28.19921875" style="10" bestFit="1" customWidth="1"/>
    <col min="7171" max="7212" width="8.796875" style="10" customWidth="1"/>
    <col min="7213" max="7424" width="8" style="10"/>
    <col min="7425" max="7425" width="19" style="10" bestFit="1" customWidth="1"/>
    <col min="7426" max="7426" width="28.19921875" style="10" bestFit="1" customWidth="1"/>
    <col min="7427" max="7468" width="8.796875" style="10" customWidth="1"/>
    <col min="7469" max="7680" width="8" style="10"/>
    <col min="7681" max="7681" width="19" style="10" bestFit="1" customWidth="1"/>
    <col min="7682" max="7682" width="28.19921875" style="10" bestFit="1" customWidth="1"/>
    <col min="7683" max="7724" width="8.796875" style="10" customWidth="1"/>
    <col min="7725" max="7936" width="8" style="10"/>
    <col min="7937" max="7937" width="19" style="10" bestFit="1" customWidth="1"/>
    <col min="7938" max="7938" width="28.19921875" style="10" bestFit="1" customWidth="1"/>
    <col min="7939" max="7980" width="8.796875" style="10" customWidth="1"/>
    <col min="7981" max="8192" width="8" style="10"/>
    <col min="8193" max="8193" width="19" style="10" bestFit="1" customWidth="1"/>
    <col min="8194" max="8194" width="28.19921875" style="10" bestFit="1" customWidth="1"/>
    <col min="8195" max="8236" width="8.796875" style="10" customWidth="1"/>
    <col min="8237" max="8448" width="8" style="10"/>
    <col min="8449" max="8449" width="19" style="10" bestFit="1" customWidth="1"/>
    <col min="8450" max="8450" width="28.19921875" style="10" bestFit="1" customWidth="1"/>
    <col min="8451" max="8492" width="8.796875" style="10" customWidth="1"/>
    <col min="8493" max="8704" width="8" style="10"/>
    <col min="8705" max="8705" width="19" style="10" bestFit="1" customWidth="1"/>
    <col min="8706" max="8706" width="28.19921875" style="10" bestFit="1" customWidth="1"/>
    <col min="8707" max="8748" width="8.796875" style="10" customWidth="1"/>
    <col min="8749" max="8960" width="8" style="10"/>
    <col min="8961" max="8961" width="19" style="10" bestFit="1" customWidth="1"/>
    <col min="8962" max="8962" width="28.19921875" style="10" bestFit="1" customWidth="1"/>
    <col min="8963" max="9004" width="8.796875" style="10" customWidth="1"/>
    <col min="9005" max="9216" width="8" style="10"/>
    <col min="9217" max="9217" width="19" style="10" bestFit="1" customWidth="1"/>
    <col min="9218" max="9218" width="28.19921875" style="10" bestFit="1" customWidth="1"/>
    <col min="9219" max="9260" width="8.796875" style="10" customWidth="1"/>
    <col min="9261" max="9472" width="8" style="10"/>
    <col min="9473" max="9473" width="19" style="10" bestFit="1" customWidth="1"/>
    <col min="9474" max="9474" width="28.19921875" style="10" bestFit="1" customWidth="1"/>
    <col min="9475" max="9516" width="8.796875" style="10" customWidth="1"/>
    <col min="9517" max="9728" width="8" style="10"/>
    <col min="9729" max="9729" width="19" style="10" bestFit="1" customWidth="1"/>
    <col min="9730" max="9730" width="28.19921875" style="10" bestFit="1" customWidth="1"/>
    <col min="9731" max="9772" width="8.796875" style="10" customWidth="1"/>
    <col min="9773" max="9984" width="8" style="10"/>
    <col min="9985" max="9985" width="19" style="10" bestFit="1" customWidth="1"/>
    <col min="9986" max="9986" width="28.19921875" style="10" bestFit="1" customWidth="1"/>
    <col min="9987" max="10028" width="8.796875" style="10" customWidth="1"/>
    <col min="10029" max="10240" width="8" style="10"/>
    <col min="10241" max="10241" width="19" style="10" bestFit="1" customWidth="1"/>
    <col min="10242" max="10242" width="28.19921875" style="10" bestFit="1" customWidth="1"/>
    <col min="10243" max="10284" width="8.796875" style="10" customWidth="1"/>
    <col min="10285" max="10496" width="8" style="10"/>
    <col min="10497" max="10497" width="19" style="10" bestFit="1" customWidth="1"/>
    <col min="10498" max="10498" width="28.19921875" style="10" bestFit="1" customWidth="1"/>
    <col min="10499" max="10540" width="8.796875" style="10" customWidth="1"/>
    <col min="10541" max="10752" width="8" style="10"/>
    <col min="10753" max="10753" width="19" style="10" bestFit="1" customWidth="1"/>
    <col min="10754" max="10754" width="28.19921875" style="10" bestFit="1" customWidth="1"/>
    <col min="10755" max="10796" width="8.796875" style="10" customWidth="1"/>
    <col min="10797" max="11008" width="8" style="10"/>
    <col min="11009" max="11009" width="19" style="10" bestFit="1" customWidth="1"/>
    <col min="11010" max="11010" width="28.19921875" style="10" bestFit="1" customWidth="1"/>
    <col min="11011" max="11052" width="8.796875" style="10" customWidth="1"/>
    <col min="11053" max="11264" width="8" style="10"/>
    <col min="11265" max="11265" width="19" style="10" bestFit="1" customWidth="1"/>
    <col min="11266" max="11266" width="28.19921875" style="10" bestFit="1" customWidth="1"/>
    <col min="11267" max="11308" width="8.796875" style="10" customWidth="1"/>
    <col min="11309" max="11520" width="8" style="10"/>
    <col min="11521" max="11521" width="19" style="10" bestFit="1" customWidth="1"/>
    <col min="11522" max="11522" width="28.19921875" style="10" bestFit="1" customWidth="1"/>
    <col min="11523" max="11564" width="8.796875" style="10" customWidth="1"/>
    <col min="11565" max="11776" width="8" style="10"/>
    <col min="11777" max="11777" width="19" style="10" bestFit="1" customWidth="1"/>
    <col min="11778" max="11778" width="28.19921875" style="10" bestFit="1" customWidth="1"/>
    <col min="11779" max="11820" width="8.796875" style="10" customWidth="1"/>
    <col min="11821" max="12032" width="8" style="10"/>
    <col min="12033" max="12033" width="19" style="10" bestFit="1" customWidth="1"/>
    <col min="12034" max="12034" width="28.19921875" style="10" bestFit="1" customWidth="1"/>
    <col min="12035" max="12076" width="8.796875" style="10" customWidth="1"/>
    <col min="12077" max="12288" width="8" style="10"/>
    <col min="12289" max="12289" width="19" style="10" bestFit="1" customWidth="1"/>
    <col min="12290" max="12290" width="28.19921875" style="10" bestFit="1" customWidth="1"/>
    <col min="12291" max="12332" width="8.796875" style="10" customWidth="1"/>
    <col min="12333" max="12544" width="8" style="10"/>
    <col min="12545" max="12545" width="19" style="10" bestFit="1" customWidth="1"/>
    <col min="12546" max="12546" width="28.19921875" style="10" bestFit="1" customWidth="1"/>
    <col min="12547" max="12588" width="8.796875" style="10" customWidth="1"/>
    <col min="12589" max="12800" width="8" style="10"/>
    <col min="12801" max="12801" width="19" style="10" bestFit="1" customWidth="1"/>
    <col min="12802" max="12802" width="28.19921875" style="10" bestFit="1" customWidth="1"/>
    <col min="12803" max="12844" width="8.796875" style="10" customWidth="1"/>
    <col min="12845" max="13056" width="8" style="10"/>
    <col min="13057" max="13057" width="19" style="10" bestFit="1" customWidth="1"/>
    <col min="13058" max="13058" width="28.19921875" style="10" bestFit="1" customWidth="1"/>
    <col min="13059" max="13100" width="8.796875" style="10" customWidth="1"/>
    <col min="13101" max="13312" width="8" style="10"/>
    <col min="13313" max="13313" width="19" style="10" bestFit="1" customWidth="1"/>
    <col min="13314" max="13314" width="28.19921875" style="10" bestFit="1" customWidth="1"/>
    <col min="13315" max="13356" width="8.796875" style="10" customWidth="1"/>
    <col min="13357" max="13568" width="8" style="10"/>
    <col min="13569" max="13569" width="19" style="10" bestFit="1" customWidth="1"/>
    <col min="13570" max="13570" width="28.19921875" style="10" bestFit="1" customWidth="1"/>
    <col min="13571" max="13612" width="8.796875" style="10" customWidth="1"/>
    <col min="13613" max="13824" width="8" style="10"/>
    <col min="13825" max="13825" width="19" style="10" bestFit="1" customWidth="1"/>
    <col min="13826" max="13826" width="28.19921875" style="10" bestFit="1" customWidth="1"/>
    <col min="13827" max="13868" width="8.796875" style="10" customWidth="1"/>
    <col min="13869" max="14080" width="8" style="10"/>
    <col min="14081" max="14081" width="19" style="10" bestFit="1" customWidth="1"/>
    <col min="14082" max="14082" width="28.19921875" style="10" bestFit="1" customWidth="1"/>
    <col min="14083" max="14124" width="8.796875" style="10" customWidth="1"/>
    <col min="14125" max="14336" width="8" style="10"/>
    <col min="14337" max="14337" width="19" style="10" bestFit="1" customWidth="1"/>
    <col min="14338" max="14338" width="28.19921875" style="10" bestFit="1" customWidth="1"/>
    <col min="14339" max="14380" width="8.796875" style="10" customWidth="1"/>
    <col min="14381" max="14592" width="8" style="10"/>
    <col min="14593" max="14593" width="19" style="10" bestFit="1" customWidth="1"/>
    <col min="14594" max="14594" width="28.19921875" style="10" bestFit="1" customWidth="1"/>
    <col min="14595" max="14636" width="8.796875" style="10" customWidth="1"/>
    <col min="14637" max="14848" width="8" style="10"/>
    <col min="14849" max="14849" width="19" style="10" bestFit="1" customWidth="1"/>
    <col min="14850" max="14850" width="28.19921875" style="10" bestFit="1" customWidth="1"/>
    <col min="14851" max="14892" width="8.796875" style="10" customWidth="1"/>
    <col min="14893" max="15104" width="8" style="10"/>
    <col min="15105" max="15105" width="19" style="10" bestFit="1" customWidth="1"/>
    <col min="15106" max="15106" width="28.19921875" style="10" bestFit="1" customWidth="1"/>
    <col min="15107" max="15148" width="8.796875" style="10" customWidth="1"/>
    <col min="15149" max="15360" width="8" style="10"/>
    <col min="15361" max="15361" width="19" style="10" bestFit="1" customWidth="1"/>
    <col min="15362" max="15362" width="28.19921875" style="10" bestFit="1" customWidth="1"/>
    <col min="15363" max="15404" width="8.796875" style="10" customWidth="1"/>
    <col min="15405" max="15616" width="8" style="10"/>
    <col min="15617" max="15617" width="19" style="10" bestFit="1" customWidth="1"/>
    <col min="15618" max="15618" width="28.19921875" style="10" bestFit="1" customWidth="1"/>
    <col min="15619" max="15660" width="8.796875" style="10" customWidth="1"/>
    <col min="15661" max="15872" width="8" style="10"/>
    <col min="15873" max="15873" width="19" style="10" bestFit="1" customWidth="1"/>
    <col min="15874" max="15874" width="28.19921875" style="10" bestFit="1" customWidth="1"/>
    <col min="15875" max="15916" width="8.796875" style="10" customWidth="1"/>
    <col min="15917" max="16128" width="8" style="10"/>
    <col min="16129" max="16129" width="19" style="10" bestFit="1" customWidth="1"/>
    <col min="16130" max="16130" width="28.19921875" style="10" bestFit="1" customWidth="1"/>
    <col min="16131" max="16172" width="8.796875" style="10" customWidth="1"/>
    <col min="16173" max="16384" width="8" style="10"/>
  </cols>
  <sheetData>
    <row r="1" spans="1:45" ht="33.75" customHeight="1">
      <c r="A1" s="184" t="s">
        <v>405</v>
      </c>
      <c r="K1" s="125" t="s">
        <v>366</v>
      </c>
      <c r="L1" s="153"/>
    </row>
    <row r="2" spans="1:45" s="28" customFormat="1" ht="11">
      <c r="A2" s="154"/>
      <c r="B2" s="76"/>
      <c r="C2" s="77" t="s">
        <v>31</v>
      </c>
      <c r="D2" s="78"/>
      <c r="E2" s="79"/>
      <c r="F2" s="79"/>
      <c r="G2" s="79"/>
      <c r="H2" s="79"/>
      <c r="I2" s="79"/>
      <c r="J2" s="77" t="s">
        <v>32</v>
      </c>
      <c r="K2" s="78"/>
      <c r="L2" s="79"/>
      <c r="M2" s="79"/>
      <c r="N2" s="79"/>
      <c r="O2" s="79"/>
      <c r="P2" s="79"/>
      <c r="Q2" s="77" t="s">
        <v>33</v>
      </c>
      <c r="R2" s="78"/>
      <c r="S2" s="79"/>
      <c r="T2" s="79"/>
      <c r="U2" s="79"/>
      <c r="V2" s="79"/>
      <c r="W2" s="79"/>
      <c r="X2" s="77" t="s">
        <v>34</v>
      </c>
      <c r="Y2" s="78"/>
      <c r="Z2" s="79"/>
      <c r="AA2" s="79"/>
      <c r="AB2" s="79"/>
      <c r="AC2" s="79"/>
      <c r="AD2" s="79"/>
      <c r="AE2" s="77" t="s">
        <v>35</v>
      </c>
      <c r="AF2" s="78"/>
      <c r="AG2" s="79"/>
      <c r="AH2" s="79"/>
      <c r="AI2" s="79"/>
      <c r="AJ2" s="79"/>
      <c r="AK2" s="79"/>
      <c r="AL2" s="77" t="s">
        <v>36</v>
      </c>
      <c r="AM2" s="78"/>
      <c r="AN2" s="79"/>
      <c r="AO2" s="79"/>
      <c r="AP2" s="79"/>
      <c r="AQ2" s="79"/>
      <c r="AR2" s="79"/>
    </row>
    <row r="3" spans="1:45" s="28" customFormat="1" ht="11">
      <c r="B3" s="39" t="s">
        <v>38</v>
      </c>
      <c r="C3" s="28" t="s">
        <v>39</v>
      </c>
      <c r="D3" s="28" t="s">
        <v>13</v>
      </c>
      <c r="E3" s="80" t="s">
        <v>40</v>
      </c>
      <c r="F3" s="80" t="s">
        <v>370</v>
      </c>
      <c r="G3" s="80" t="s">
        <v>371</v>
      </c>
      <c r="H3" s="80" t="s">
        <v>298</v>
      </c>
      <c r="I3" s="80" t="s">
        <v>145</v>
      </c>
      <c r="J3" s="28" t="s">
        <v>39</v>
      </c>
      <c r="K3" s="28" t="s">
        <v>13</v>
      </c>
      <c r="L3" s="80" t="s">
        <v>40</v>
      </c>
      <c r="M3" s="80" t="s">
        <v>370</v>
      </c>
      <c r="N3" s="80" t="s">
        <v>371</v>
      </c>
      <c r="O3" s="80" t="s">
        <v>298</v>
      </c>
      <c r="P3" s="80" t="s">
        <v>145</v>
      </c>
      <c r="Q3" s="28" t="s">
        <v>39</v>
      </c>
      <c r="R3" s="28" t="s">
        <v>13</v>
      </c>
      <c r="S3" s="80" t="s">
        <v>40</v>
      </c>
      <c r="T3" s="80" t="s">
        <v>370</v>
      </c>
      <c r="U3" s="80" t="s">
        <v>371</v>
      </c>
      <c r="V3" s="80" t="s">
        <v>298</v>
      </c>
      <c r="W3" s="80" t="s">
        <v>145</v>
      </c>
      <c r="X3" s="28" t="s">
        <v>39</v>
      </c>
      <c r="Y3" s="28" t="s">
        <v>13</v>
      </c>
      <c r="Z3" s="80" t="s">
        <v>40</v>
      </c>
      <c r="AA3" s="80" t="s">
        <v>370</v>
      </c>
      <c r="AB3" s="80" t="s">
        <v>371</v>
      </c>
      <c r="AC3" s="80" t="s">
        <v>298</v>
      </c>
      <c r="AD3" s="80" t="s">
        <v>145</v>
      </c>
      <c r="AE3" s="28" t="s">
        <v>39</v>
      </c>
      <c r="AF3" s="28" t="s">
        <v>13</v>
      </c>
      <c r="AG3" s="80" t="s">
        <v>40</v>
      </c>
      <c r="AH3" s="80" t="s">
        <v>370</v>
      </c>
      <c r="AI3" s="80" t="s">
        <v>371</v>
      </c>
      <c r="AJ3" s="80" t="s">
        <v>298</v>
      </c>
      <c r="AK3" s="80" t="s">
        <v>145</v>
      </c>
      <c r="AL3" s="28" t="s">
        <v>39</v>
      </c>
      <c r="AM3" s="28" t="s">
        <v>13</v>
      </c>
      <c r="AN3" s="80" t="s">
        <v>40</v>
      </c>
      <c r="AO3" s="80" t="s">
        <v>370</v>
      </c>
      <c r="AP3" s="80" t="s">
        <v>371</v>
      </c>
      <c r="AQ3" s="80" t="s">
        <v>298</v>
      </c>
      <c r="AR3" s="80" t="s">
        <v>145</v>
      </c>
      <c r="AS3" s="80" t="s">
        <v>433</v>
      </c>
    </row>
    <row r="4" spans="1:45" ht="11">
      <c r="A4" s="10" t="s">
        <v>16</v>
      </c>
      <c r="B4" s="10" t="s">
        <v>148</v>
      </c>
      <c r="C4" s="30">
        <v>290</v>
      </c>
      <c r="D4" s="83">
        <v>325</v>
      </c>
      <c r="E4" s="84">
        <v>-7.1428571428571425E-2</v>
      </c>
      <c r="F4" s="83">
        <v>295</v>
      </c>
      <c r="G4" s="83">
        <v>370</v>
      </c>
      <c r="H4" s="84">
        <v>0</v>
      </c>
      <c r="I4" s="84">
        <v>0</v>
      </c>
      <c r="J4" s="30">
        <v>234</v>
      </c>
      <c r="K4" s="83">
        <v>453</v>
      </c>
      <c r="L4" s="84">
        <v>-9.4E-2</v>
      </c>
      <c r="M4" s="83">
        <v>395</v>
      </c>
      <c r="N4" s="83">
        <v>550</v>
      </c>
      <c r="O4" s="84">
        <v>-4.6315789473684213E-2</v>
      </c>
      <c r="P4" s="84">
        <v>-9.2631578947368429E-3</v>
      </c>
      <c r="Q4" s="30">
        <v>37</v>
      </c>
      <c r="R4" s="83">
        <v>725</v>
      </c>
      <c r="S4" s="84">
        <v>-0.19444444444444445</v>
      </c>
      <c r="T4" s="83">
        <v>620</v>
      </c>
      <c r="U4" s="83">
        <v>875</v>
      </c>
      <c r="V4" s="84">
        <v>-3.7184594953519258E-2</v>
      </c>
      <c r="W4" s="84">
        <v>-7.4369189907038512E-3</v>
      </c>
      <c r="X4" s="30">
        <v>84</v>
      </c>
      <c r="Y4" s="83">
        <v>628</v>
      </c>
      <c r="Z4" s="84">
        <v>-6.2686567164179099E-2</v>
      </c>
      <c r="AA4" s="83">
        <v>568</v>
      </c>
      <c r="AB4" s="83">
        <v>728</v>
      </c>
      <c r="AC4" s="84">
        <v>-3.3846153846153845E-2</v>
      </c>
      <c r="AD4" s="84">
        <v>-6.7692307692307687E-3</v>
      </c>
      <c r="AE4" s="30">
        <v>102</v>
      </c>
      <c r="AF4" s="83">
        <v>900</v>
      </c>
      <c r="AG4" s="84">
        <v>-5.2631578947368418E-2</v>
      </c>
      <c r="AH4" s="83">
        <v>775</v>
      </c>
      <c r="AI4" s="83">
        <v>1100</v>
      </c>
      <c r="AJ4" s="84">
        <v>4.6511627906976744E-2</v>
      </c>
      <c r="AK4" s="84">
        <v>9.3023255813953487E-3</v>
      </c>
      <c r="AL4" s="30">
        <v>25</v>
      </c>
      <c r="AM4" s="83">
        <v>1200</v>
      </c>
      <c r="AN4" s="84">
        <v>-0.12087912087912088</v>
      </c>
      <c r="AO4" s="83">
        <v>950</v>
      </c>
      <c r="AP4" s="83">
        <v>1500</v>
      </c>
      <c r="AQ4" s="84">
        <v>0</v>
      </c>
      <c r="AR4" s="84">
        <v>0</v>
      </c>
      <c r="AS4" s="60" t="s">
        <v>345</v>
      </c>
    </row>
    <row r="5" spans="1:45" ht="11">
      <c r="B5" s="10" t="s">
        <v>149</v>
      </c>
      <c r="C5" s="30">
        <v>236</v>
      </c>
      <c r="D5" s="83">
        <v>330</v>
      </c>
      <c r="E5" s="84">
        <v>-5.7142857142857141E-2</v>
      </c>
      <c r="F5" s="83">
        <v>295</v>
      </c>
      <c r="G5" s="83">
        <v>390</v>
      </c>
      <c r="H5" s="84">
        <v>3.125E-2</v>
      </c>
      <c r="I5" s="84">
        <v>6.2500000000000003E-3</v>
      </c>
      <c r="J5" s="30">
        <v>413</v>
      </c>
      <c r="K5" s="83">
        <v>425</v>
      </c>
      <c r="L5" s="84">
        <v>-0.14141414141414141</v>
      </c>
      <c r="M5" s="83">
        <v>375</v>
      </c>
      <c r="N5" s="83">
        <v>550</v>
      </c>
      <c r="O5" s="84">
        <v>6.25E-2</v>
      </c>
      <c r="P5" s="84">
        <v>1.2500000000000001E-2</v>
      </c>
      <c r="Q5" s="30">
        <v>66</v>
      </c>
      <c r="R5" s="83">
        <v>705</v>
      </c>
      <c r="S5" s="84">
        <v>-0.06</v>
      </c>
      <c r="T5" s="83">
        <v>545</v>
      </c>
      <c r="U5" s="83">
        <v>800</v>
      </c>
      <c r="V5" s="84">
        <v>0.17499999999999999</v>
      </c>
      <c r="W5" s="84">
        <v>3.4999999999999996E-2</v>
      </c>
      <c r="X5" s="30">
        <v>39</v>
      </c>
      <c r="Y5" s="83">
        <v>650</v>
      </c>
      <c r="Z5" s="84">
        <v>4.8387096774193547E-2</v>
      </c>
      <c r="AA5" s="83">
        <v>580</v>
      </c>
      <c r="AB5" s="83">
        <v>700</v>
      </c>
      <c r="AC5" s="84">
        <v>8.3333333333333329E-2</v>
      </c>
      <c r="AD5" s="84">
        <v>1.6666666666666666E-2</v>
      </c>
      <c r="AE5" s="30">
        <v>53</v>
      </c>
      <c r="AF5" s="83">
        <v>930</v>
      </c>
      <c r="AG5" s="84">
        <v>3.3333333333333333E-2</v>
      </c>
      <c r="AH5" s="83">
        <v>750</v>
      </c>
      <c r="AI5" s="83">
        <v>1050</v>
      </c>
      <c r="AJ5" s="84">
        <v>9.4117647058823528E-2</v>
      </c>
      <c r="AK5" s="84">
        <v>1.8823529411764704E-2</v>
      </c>
      <c r="AL5" s="30">
        <v>20</v>
      </c>
      <c r="AM5" s="83">
        <v>945</v>
      </c>
      <c r="AN5" s="84">
        <v>-0.17826086956521739</v>
      </c>
      <c r="AO5" s="83">
        <v>828</v>
      </c>
      <c r="AP5" s="83">
        <v>1075</v>
      </c>
      <c r="AQ5" s="84">
        <v>-0.16</v>
      </c>
      <c r="AR5" s="84">
        <v>-3.2000000000000001E-2</v>
      </c>
      <c r="AS5" s="60" t="s">
        <v>345</v>
      </c>
    </row>
    <row r="6" spans="1:45" ht="11">
      <c r="B6" s="10" t="s">
        <v>150</v>
      </c>
      <c r="C6" s="30">
        <v>77</v>
      </c>
      <c r="D6" s="83">
        <v>320</v>
      </c>
      <c r="E6" s="84">
        <v>-8.5714285714285715E-2</v>
      </c>
      <c r="F6" s="83">
        <v>300</v>
      </c>
      <c r="G6" s="83">
        <v>360</v>
      </c>
      <c r="H6" s="84">
        <v>-5.8823529411764705E-2</v>
      </c>
      <c r="I6" s="84">
        <v>-1.1764705882352941E-2</v>
      </c>
      <c r="J6" s="30">
        <v>114</v>
      </c>
      <c r="K6" s="83">
        <v>420</v>
      </c>
      <c r="L6" s="84">
        <v>-0.14285714285714285</v>
      </c>
      <c r="M6" s="83">
        <v>380</v>
      </c>
      <c r="N6" s="83">
        <v>475</v>
      </c>
      <c r="O6" s="84">
        <v>-4.5454545454545456E-2</v>
      </c>
      <c r="P6" s="84">
        <v>-9.0909090909090905E-3</v>
      </c>
      <c r="Q6" s="30">
        <v>25</v>
      </c>
      <c r="R6" s="83">
        <v>580</v>
      </c>
      <c r="S6" s="84">
        <v>-0.13432835820895522</v>
      </c>
      <c r="T6" s="83">
        <v>525</v>
      </c>
      <c r="U6" s="83">
        <v>680</v>
      </c>
      <c r="V6" s="84">
        <v>-0.1076923076923077</v>
      </c>
      <c r="W6" s="84">
        <v>-2.1538461538461541E-2</v>
      </c>
      <c r="X6" s="30">
        <v>142</v>
      </c>
      <c r="Y6" s="83">
        <v>588</v>
      </c>
      <c r="Z6" s="84">
        <v>-0.02</v>
      </c>
      <c r="AA6" s="83">
        <v>550</v>
      </c>
      <c r="AB6" s="83">
        <v>660</v>
      </c>
      <c r="AC6" s="84">
        <v>0.13076923076923078</v>
      </c>
      <c r="AD6" s="84">
        <v>2.6153846153846156E-2</v>
      </c>
      <c r="AE6" s="30">
        <v>103</v>
      </c>
      <c r="AF6" s="83">
        <v>750</v>
      </c>
      <c r="AG6" s="84">
        <v>-2.5974025974025976E-2</v>
      </c>
      <c r="AH6" s="83">
        <v>650</v>
      </c>
      <c r="AI6" s="83">
        <v>840</v>
      </c>
      <c r="AJ6" s="84">
        <v>0.15384615384615385</v>
      </c>
      <c r="AK6" s="84">
        <v>3.0769230769230771E-2</v>
      </c>
      <c r="AL6" s="30">
        <v>20</v>
      </c>
      <c r="AM6" s="83">
        <v>950</v>
      </c>
      <c r="AN6" s="84">
        <v>-4.5226130653266333E-2</v>
      </c>
      <c r="AO6" s="83">
        <v>885</v>
      </c>
      <c r="AP6" s="83">
        <v>1100</v>
      </c>
      <c r="AQ6" s="84">
        <v>5.5555555555555552E-2</v>
      </c>
      <c r="AR6" s="84">
        <v>1.111111111111111E-2</v>
      </c>
      <c r="AS6" s="60" t="s">
        <v>345</v>
      </c>
    </row>
    <row r="7" spans="1:45" ht="11">
      <c r="B7" s="10" t="s">
        <v>151</v>
      </c>
      <c r="C7" s="30">
        <v>2583</v>
      </c>
      <c r="D7" s="83">
        <v>255</v>
      </c>
      <c r="E7" s="84">
        <v>-0.27142857142857141</v>
      </c>
      <c r="F7" s="83">
        <v>210</v>
      </c>
      <c r="G7" s="83">
        <v>320</v>
      </c>
      <c r="H7" s="84">
        <v>-0.23652694610778444</v>
      </c>
      <c r="I7" s="84">
        <v>-4.7305389221556887E-2</v>
      </c>
      <c r="J7" s="30">
        <v>2003</v>
      </c>
      <c r="K7" s="83">
        <v>390</v>
      </c>
      <c r="L7" s="84">
        <v>-0.23679060665362034</v>
      </c>
      <c r="M7" s="83">
        <v>330</v>
      </c>
      <c r="N7" s="83">
        <v>450</v>
      </c>
      <c r="O7" s="84">
        <v>-0.1875</v>
      </c>
      <c r="P7" s="84">
        <v>-3.7499999999999999E-2</v>
      </c>
      <c r="Q7" s="30">
        <v>192</v>
      </c>
      <c r="R7" s="83">
        <v>583</v>
      </c>
      <c r="S7" s="84">
        <v>-0.21109607577807848</v>
      </c>
      <c r="T7" s="83">
        <v>485</v>
      </c>
      <c r="U7" s="83">
        <v>650</v>
      </c>
      <c r="V7" s="84">
        <v>-0.10307692307692308</v>
      </c>
      <c r="W7" s="84">
        <v>-2.0615384615384615E-2</v>
      </c>
      <c r="X7" s="30">
        <v>73</v>
      </c>
      <c r="Y7" s="83">
        <v>570</v>
      </c>
      <c r="Z7" s="84">
        <v>-0.05</v>
      </c>
      <c r="AA7" s="83">
        <v>510</v>
      </c>
      <c r="AB7" s="83">
        <v>635</v>
      </c>
      <c r="AC7" s="84">
        <v>0.14000000000000001</v>
      </c>
      <c r="AD7" s="84">
        <v>2.8000000000000004E-2</v>
      </c>
      <c r="AE7" s="30">
        <v>69</v>
      </c>
      <c r="AF7" s="83">
        <v>750</v>
      </c>
      <c r="AG7" s="84">
        <v>0</v>
      </c>
      <c r="AH7" s="83">
        <v>690</v>
      </c>
      <c r="AI7" s="83">
        <v>850</v>
      </c>
      <c r="AJ7" s="84">
        <v>0</v>
      </c>
      <c r="AK7" s="84">
        <v>0</v>
      </c>
      <c r="AL7" s="30">
        <v>43</v>
      </c>
      <c r="AM7" s="83">
        <v>945</v>
      </c>
      <c r="AN7" s="84">
        <v>-5.263157894736842E-3</v>
      </c>
      <c r="AO7" s="83">
        <v>850</v>
      </c>
      <c r="AP7" s="83">
        <v>1080</v>
      </c>
      <c r="AQ7" s="84">
        <v>9.8837209302325577E-2</v>
      </c>
      <c r="AR7" s="84">
        <v>1.9767441860465116E-2</v>
      </c>
      <c r="AS7" s="60" t="s">
        <v>345</v>
      </c>
    </row>
    <row r="8" spans="1:45" ht="11">
      <c r="B8" s="10" t="s">
        <v>152</v>
      </c>
      <c r="C8" s="30">
        <v>7764</v>
      </c>
      <c r="D8" s="83">
        <v>300</v>
      </c>
      <c r="E8" s="84">
        <v>-0.25</v>
      </c>
      <c r="F8" s="83">
        <v>270</v>
      </c>
      <c r="G8" s="83">
        <v>350</v>
      </c>
      <c r="H8" s="84">
        <v>-0.21875</v>
      </c>
      <c r="I8" s="84">
        <v>-4.3749999999999997E-2</v>
      </c>
      <c r="J8" s="30">
        <v>9112</v>
      </c>
      <c r="K8" s="83">
        <v>400</v>
      </c>
      <c r="L8" s="84">
        <v>-0.27272727272727271</v>
      </c>
      <c r="M8" s="83">
        <v>350</v>
      </c>
      <c r="N8" s="83">
        <v>450</v>
      </c>
      <c r="O8" s="84">
        <v>-0.27272727272727271</v>
      </c>
      <c r="P8" s="84">
        <v>-5.4545454545454543E-2</v>
      </c>
      <c r="Q8" s="30">
        <v>947</v>
      </c>
      <c r="R8" s="83">
        <v>600</v>
      </c>
      <c r="S8" s="84">
        <v>-0.23076923076923078</v>
      </c>
      <c r="T8" s="83">
        <v>520</v>
      </c>
      <c r="U8" s="83">
        <v>730</v>
      </c>
      <c r="V8" s="84">
        <v>-0.21052631578947367</v>
      </c>
      <c r="W8" s="84">
        <v>-4.2105263157894736E-2</v>
      </c>
      <c r="X8" s="30" t="s">
        <v>41</v>
      </c>
      <c r="Y8" s="83" t="s">
        <v>41</v>
      </c>
      <c r="Z8" s="84" t="s">
        <v>41</v>
      </c>
      <c r="AA8" s="83" t="s">
        <v>41</v>
      </c>
      <c r="AB8" s="83" t="s">
        <v>41</v>
      </c>
      <c r="AC8" s="84" t="s">
        <v>41</v>
      </c>
      <c r="AD8" s="84" t="s">
        <v>41</v>
      </c>
      <c r="AE8" s="30" t="s">
        <v>41</v>
      </c>
      <c r="AF8" s="83" t="s">
        <v>41</v>
      </c>
      <c r="AG8" s="84" t="s">
        <v>41</v>
      </c>
      <c r="AH8" s="83" t="s">
        <v>41</v>
      </c>
      <c r="AI8" s="83">
        <v>720</v>
      </c>
      <c r="AJ8" s="84" t="s">
        <v>41</v>
      </c>
      <c r="AK8" s="84" t="s">
        <v>41</v>
      </c>
      <c r="AL8" s="30" t="s">
        <v>41</v>
      </c>
      <c r="AM8" s="83" t="s">
        <v>41</v>
      </c>
      <c r="AN8" s="84" t="s">
        <v>41</v>
      </c>
      <c r="AO8" s="83" t="s">
        <v>41</v>
      </c>
      <c r="AP8" s="83" t="s">
        <v>41</v>
      </c>
      <c r="AQ8" s="84" t="s">
        <v>41</v>
      </c>
      <c r="AR8" s="84" t="s">
        <v>41</v>
      </c>
      <c r="AS8" s="60" t="s">
        <v>345</v>
      </c>
    </row>
    <row r="9" spans="1:45" ht="11">
      <c r="B9" s="10" t="s">
        <v>153</v>
      </c>
      <c r="C9" s="30">
        <v>944</v>
      </c>
      <c r="D9" s="83">
        <v>350</v>
      </c>
      <c r="E9" s="84">
        <v>-0.13580246913580246</v>
      </c>
      <c r="F9" s="83">
        <v>315</v>
      </c>
      <c r="G9" s="83">
        <v>390</v>
      </c>
      <c r="H9" s="84">
        <v>-7.8947368421052627E-2</v>
      </c>
      <c r="I9" s="84">
        <v>-1.5789473684210527E-2</v>
      </c>
      <c r="J9" s="30">
        <v>1087</v>
      </c>
      <c r="K9" s="83">
        <v>465</v>
      </c>
      <c r="L9" s="84">
        <v>-0.10576923076923077</v>
      </c>
      <c r="M9" s="83">
        <v>400</v>
      </c>
      <c r="N9" s="83">
        <v>530</v>
      </c>
      <c r="O9" s="84">
        <v>-7.0000000000000007E-2</v>
      </c>
      <c r="P9" s="84">
        <v>-1.4000000000000002E-2</v>
      </c>
      <c r="Q9" s="30">
        <v>110</v>
      </c>
      <c r="R9" s="83">
        <v>778</v>
      </c>
      <c r="S9" s="84">
        <v>-1.8915510718789406E-2</v>
      </c>
      <c r="T9" s="83">
        <v>675</v>
      </c>
      <c r="U9" s="83">
        <v>850</v>
      </c>
      <c r="V9" s="84">
        <v>3.0463576158940398E-2</v>
      </c>
      <c r="W9" s="84">
        <v>6.0927152317880795E-3</v>
      </c>
      <c r="X9" s="30">
        <v>165</v>
      </c>
      <c r="Y9" s="83">
        <v>590</v>
      </c>
      <c r="Z9" s="84">
        <v>-1.6666666666666666E-2</v>
      </c>
      <c r="AA9" s="83">
        <v>520</v>
      </c>
      <c r="AB9" s="83">
        <v>640</v>
      </c>
      <c r="AC9" s="84">
        <v>7.2727272727272724E-2</v>
      </c>
      <c r="AD9" s="84">
        <v>1.4545454545454545E-2</v>
      </c>
      <c r="AE9" s="30">
        <v>119</v>
      </c>
      <c r="AF9" s="83">
        <v>750</v>
      </c>
      <c r="AG9" s="84">
        <v>-6.25E-2</v>
      </c>
      <c r="AH9" s="83">
        <v>650</v>
      </c>
      <c r="AI9" s="83">
        <v>850</v>
      </c>
      <c r="AJ9" s="84">
        <v>9.0116279069767435E-2</v>
      </c>
      <c r="AK9" s="84">
        <v>1.8023255813953486E-2</v>
      </c>
      <c r="AL9" s="30" t="s">
        <v>41</v>
      </c>
      <c r="AM9" s="83" t="s">
        <v>41</v>
      </c>
      <c r="AN9" s="84" t="s">
        <v>41</v>
      </c>
      <c r="AO9" s="83" t="s">
        <v>41</v>
      </c>
      <c r="AP9" s="83" t="s">
        <v>41</v>
      </c>
      <c r="AQ9" s="84" t="s">
        <v>41</v>
      </c>
      <c r="AR9" s="84" t="s">
        <v>41</v>
      </c>
      <c r="AS9" s="60" t="s">
        <v>345</v>
      </c>
    </row>
    <row r="10" spans="1:45" ht="11">
      <c r="B10" s="10" t="s">
        <v>154</v>
      </c>
      <c r="C10" s="30">
        <v>1461</v>
      </c>
      <c r="D10" s="83">
        <v>330</v>
      </c>
      <c r="E10" s="84">
        <v>-0.23255813953488372</v>
      </c>
      <c r="F10" s="83">
        <v>300</v>
      </c>
      <c r="G10" s="83">
        <v>360</v>
      </c>
      <c r="H10" s="84">
        <v>-0.23255813953488372</v>
      </c>
      <c r="I10" s="84">
        <v>-4.6511627906976744E-2</v>
      </c>
      <c r="J10" s="30">
        <v>1896</v>
      </c>
      <c r="K10" s="83">
        <v>450</v>
      </c>
      <c r="L10" s="84">
        <v>-0.19642857142857142</v>
      </c>
      <c r="M10" s="83">
        <v>400</v>
      </c>
      <c r="N10" s="83">
        <v>500</v>
      </c>
      <c r="O10" s="84">
        <v>-0.19642857142857142</v>
      </c>
      <c r="P10" s="84">
        <v>-3.9285714285714285E-2</v>
      </c>
      <c r="Q10" s="30">
        <v>215</v>
      </c>
      <c r="R10" s="83">
        <v>750</v>
      </c>
      <c r="S10" s="84">
        <v>-0.11764705882352941</v>
      </c>
      <c r="T10" s="83">
        <v>680</v>
      </c>
      <c r="U10" s="83">
        <v>850</v>
      </c>
      <c r="V10" s="84">
        <v>-0.20212765957446807</v>
      </c>
      <c r="W10" s="84">
        <v>-4.0425531914893613E-2</v>
      </c>
      <c r="X10" s="30" t="s">
        <v>41</v>
      </c>
      <c r="Y10" s="83" t="s">
        <v>41</v>
      </c>
      <c r="Z10" s="84" t="s">
        <v>41</v>
      </c>
      <c r="AA10" s="83" t="s">
        <v>41</v>
      </c>
      <c r="AB10" s="83" t="s">
        <v>41</v>
      </c>
      <c r="AC10" s="84" t="s">
        <v>41</v>
      </c>
      <c r="AD10" s="84" t="s">
        <v>41</v>
      </c>
      <c r="AE10" s="30" t="s">
        <v>41</v>
      </c>
      <c r="AF10" s="83" t="s">
        <v>41</v>
      </c>
      <c r="AG10" s="84" t="s">
        <v>41</v>
      </c>
      <c r="AH10" s="83" t="s">
        <v>41</v>
      </c>
      <c r="AI10" s="30">
        <v>460</v>
      </c>
      <c r="AJ10" s="83" t="s">
        <v>41</v>
      </c>
      <c r="AK10" s="84" t="s">
        <v>41</v>
      </c>
      <c r="AL10" s="30" t="s">
        <v>41</v>
      </c>
      <c r="AM10" s="83" t="s">
        <v>41</v>
      </c>
      <c r="AN10" s="84" t="s">
        <v>41</v>
      </c>
      <c r="AO10" s="83" t="s">
        <v>41</v>
      </c>
      <c r="AP10" s="83" t="s">
        <v>41</v>
      </c>
      <c r="AQ10" s="84" t="s">
        <v>41</v>
      </c>
      <c r="AR10" s="84" t="s">
        <v>41</v>
      </c>
      <c r="AS10" s="60" t="s">
        <v>345</v>
      </c>
    </row>
    <row r="11" spans="1:45" ht="11">
      <c r="B11" s="10" t="s">
        <v>155</v>
      </c>
      <c r="C11" s="30">
        <v>272</v>
      </c>
      <c r="D11" s="83">
        <v>360</v>
      </c>
      <c r="E11" s="84">
        <v>-0.1</v>
      </c>
      <c r="F11" s="83">
        <v>310</v>
      </c>
      <c r="G11" s="83">
        <v>420</v>
      </c>
      <c r="H11" s="84">
        <v>-5.2631578947368418E-2</v>
      </c>
      <c r="I11" s="84">
        <v>-1.0526315789473684E-2</v>
      </c>
      <c r="J11" s="30">
        <v>237</v>
      </c>
      <c r="K11" s="83">
        <v>510</v>
      </c>
      <c r="L11" s="84">
        <v>-0.14285714285714285</v>
      </c>
      <c r="M11" s="83">
        <v>435</v>
      </c>
      <c r="N11" s="83">
        <v>625</v>
      </c>
      <c r="O11" s="84">
        <v>-3.7735849056603772E-2</v>
      </c>
      <c r="P11" s="84">
        <v>-7.5471698113207548E-3</v>
      </c>
      <c r="Q11" s="30">
        <v>52</v>
      </c>
      <c r="R11" s="83">
        <v>850</v>
      </c>
      <c r="S11" s="84">
        <v>-0.10337552742616034</v>
      </c>
      <c r="T11" s="83">
        <v>745</v>
      </c>
      <c r="U11" s="83">
        <v>998</v>
      </c>
      <c r="V11" s="84">
        <v>7.5949367088607597E-2</v>
      </c>
      <c r="W11" s="84">
        <v>1.518987341772152E-2</v>
      </c>
      <c r="X11" s="30" t="s">
        <v>41</v>
      </c>
      <c r="Y11" s="83" t="s">
        <v>41</v>
      </c>
      <c r="Z11" s="84" t="s">
        <v>41</v>
      </c>
      <c r="AA11" s="83" t="s">
        <v>41</v>
      </c>
      <c r="AB11" s="83" t="s">
        <v>41</v>
      </c>
      <c r="AC11" s="84" t="s">
        <v>41</v>
      </c>
      <c r="AD11" s="84" t="s">
        <v>41</v>
      </c>
      <c r="AE11" s="30">
        <v>12</v>
      </c>
      <c r="AF11" s="83">
        <v>940</v>
      </c>
      <c r="AG11" s="84">
        <v>-0.23265306122448978</v>
      </c>
      <c r="AH11" s="83">
        <v>820</v>
      </c>
      <c r="AI11" s="83">
        <v>1375</v>
      </c>
      <c r="AJ11" s="83">
        <v>-0.14545454545454545</v>
      </c>
      <c r="AK11" s="83">
        <v>-2.9090909090909091E-2</v>
      </c>
      <c r="AL11" s="30" t="s">
        <v>41</v>
      </c>
      <c r="AM11" s="83" t="s">
        <v>41</v>
      </c>
      <c r="AN11" s="84" t="s">
        <v>41</v>
      </c>
      <c r="AO11" s="83" t="s">
        <v>41</v>
      </c>
      <c r="AP11" s="83" t="s">
        <v>41</v>
      </c>
      <c r="AQ11" s="84" t="s">
        <v>41</v>
      </c>
      <c r="AR11" s="84" t="s">
        <v>41</v>
      </c>
      <c r="AS11" s="60" t="s">
        <v>345</v>
      </c>
    </row>
    <row r="12" spans="1:45" ht="11">
      <c r="B12" s="10" t="s">
        <v>156</v>
      </c>
      <c r="C12" s="30">
        <v>498</v>
      </c>
      <c r="D12" s="83">
        <v>295</v>
      </c>
      <c r="E12" s="84">
        <v>-9.2307692307692313E-2</v>
      </c>
      <c r="F12" s="83">
        <v>265</v>
      </c>
      <c r="G12" s="83">
        <v>340</v>
      </c>
      <c r="H12" s="84">
        <v>-1.6666666666666666E-2</v>
      </c>
      <c r="I12" s="84">
        <v>-3.3333333333333331E-3</v>
      </c>
      <c r="J12" s="30">
        <v>905</v>
      </c>
      <c r="K12" s="83">
        <v>395</v>
      </c>
      <c r="L12" s="84">
        <v>-9.8173515981735154E-2</v>
      </c>
      <c r="M12" s="83">
        <v>350</v>
      </c>
      <c r="N12" s="83">
        <v>470</v>
      </c>
      <c r="O12" s="84">
        <v>-1.2500000000000001E-2</v>
      </c>
      <c r="P12" s="84">
        <v>-2.5000000000000001E-3</v>
      </c>
      <c r="Q12" s="30">
        <v>156</v>
      </c>
      <c r="R12" s="83">
        <v>520</v>
      </c>
      <c r="S12" s="84">
        <v>-0.10344827586206896</v>
      </c>
      <c r="T12" s="83">
        <v>450</v>
      </c>
      <c r="U12" s="83">
        <v>625</v>
      </c>
      <c r="V12" s="84">
        <v>-5.4545454545454543E-2</v>
      </c>
      <c r="W12" s="84">
        <v>-1.0909090909090908E-2</v>
      </c>
      <c r="X12" s="30">
        <v>55</v>
      </c>
      <c r="Y12" s="83">
        <v>565</v>
      </c>
      <c r="Z12" s="84">
        <v>-3.4188034188034191E-2</v>
      </c>
      <c r="AA12" s="83">
        <v>510</v>
      </c>
      <c r="AB12" s="83">
        <v>660</v>
      </c>
      <c r="AC12" s="84">
        <v>2.7272727272727271E-2</v>
      </c>
      <c r="AD12" s="84">
        <v>5.4545454545454541E-3</v>
      </c>
      <c r="AE12" s="30">
        <v>76</v>
      </c>
      <c r="AF12" s="83">
        <v>700</v>
      </c>
      <c r="AG12" s="84">
        <v>-6.6666666666666666E-2</v>
      </c>
      <c r="AH12" s="83">
        <v>618</v>
      </c>
      <c r="AI12" s="83">
        <v>800</v>
      </c>
      <c r="AJ12" s="84">
        <v>0</v>
      </c>
      <c r="AK12" s="84">
        <v>0</v>
      </c>
      <c r="AL12" s="30">
        <v>26</v>
      </c>
      <c r="AM12" s="83">
        <v>905</v>
      </c>
      <c r="AN12" s="84">
        <v>6.4705882352941183E-2</v>
      </c>
      <c r="AO12" s="83">
        <v>595</v>
      </c>
      <c r="AP12" s="83">
        <v>1100</v>
      </c>
      <c r="AQ12" s="84">
        <v>9.9635479951397321E-2</v>
      </c>
      <c r="AR12" s="84">
        <v>1.9927095990279465E-2</v>
      </c>
      <c r="AS12" s="60" t="s">
        <v>345</v>
      </c>
    </row>
    <row r="13" spans="1:45" ht="11">
      <c r="B13" s="10" t="s">
        <v>157</v>
      </c>
      <c r="C13" s="30">
        <v>494</v>
      </c>
      <c r="D13" s="83">
        <v>315</v>
      </c>
      <c r="E13" s="84">
        <v>-7.3529411764705885E-2</v>
      </c>
      <c r="F13" s="83">
        <v>280</v>
      </c>
      <c r="G13" s="83">
        <v>360</v>
      </c>
      <c r="H13" s="84">
        <v>-1.5625E-2</v>
      </c>
      <c r="I13" s="84">
        <v>-3.1250000000000002E-3</v>
      </c>
      <c r="J13" s="30">
        <v>966</v>
      </c>
      <c r="K13" s="83">
        <v>445</v>
      </c>
      <c r="L13" s="84">
        <v>-3.2608695652173912E-2</v>
      </c>
      <c r="M13" s="83">
        <v>385</v>
      </c>
      <c r="N13" s="83">
        <v>520</v>
      </c>
      <c r="O13" s="84">
        <v>1.1363636363636364E-2</v>
      </c>
      <c r="P13" s="84">
        <v>2.2727272727272726E-3</v>
      </c>
      <c r="Q13" s="30">
        <v>101</v>
      </c>
      <c r="R13" s="83">
        <v>600</v>
      </c>
      <c r="S13" s="84">
        <v>-6.9767441860465115E-2</v>
      </c>
      <c r="T13" s="83">
        <v>495</v>
      </c>
      <c r="U13" s="83">
        <v>750</v>
      </c>
      <c r="V13" s="84">
        <v>8.4033613445378148E-3</v>
      </c>
      <c r="W13" s="84">
        <v>1.6806722689075629E-3</v>
      </c>
      <c r="X13" s="30">
        <v>15</v>
      </c>
      <c r="Y13" s="83">
        <v>675</v>
      </c>
      <c r="Z13" s="84">
        <v>0.10114192495921696</v>
      </c>
      <c r="AA13" s="83">
        <v>560</v>
      </c>
      <c r="AB13" s="83">
        <v>730</v>
      </c>
      <c r="AC13" s="84">
        <v>0.13445378151260504</v>
      </c>
      <c r="AD13" s="84">
        <v>2.6890756302521007E-2</v>
      </c>
      <c r="AE13" s="30">
        <v>65</v>
      </c>
      <c r="AF13" s="83">
        <v>900</v>
      </c>
      <c r="AG13" s="84">
        <v>7.1428571428571425E-2</v>
      </c>
      <c r="AH13" s="83">
        <v>800</v>
      </c>
      <c r="AI13" s="83">
        <v>1050</v>
      </c>
      <c r="AJ13" s="84">
        <v>0.12781954887218044</v>
      </c>
      <c r="AK13" s="84">
        <v>2.5563909774436087E-2</v>
      </c>
      <c r="AL13" s="30">
        <v>19</v>
      </c>
      <c r="AM13" s="83">
        <v>1250</v>
      </c>
      <c r="AN13" s="84">
        <v>-3.3255993812838364E-2</v>
      </c>
      <c r="AO13" s="83">
        <v>950</v>
      </c>
      <c r="AP13" s="83">
        <v>1700</v>
      </c>
      <c r="AQ13" s="84">
        <v>0.16822429906542055</v>
      </c>
      <c r="AR13" s="84">
        <v>3.3644859813084113E-2</v>
      </c>
      <c r="AS13" s="60" t="s">
        <v>345</v>
      </c>
    </row>
    <row r="14" spans="1:45" ht="11">
      <c r="B14" s="10" t="s">
        <v>158</v>
      </c>
      <c r="C14" s="30">
        <v>308</v>
      </c>
      <c r="D14" s="83">
        <v>380</v>
      </c>
      <c r="E14" s="84">
        <v>-0.05</v>
      </c>
      <c r="F14" s="83">
        <v>300</v>
      </c>
      <c r="G14" s="83">
        <v>425</v>
      </c>
      <c r="H14" s="84">
        <v>-3.7974683544303799E-2</v>
      </c>
      <c r="I14" s="84">
        <v>-7.5949367088607601E-3</v>
      </c>
      <c r="J14" s="30">
        <v>327</v>
      </c>
      <c r="K14" s="83">
        <v>550</v>
      </c>
      <c r="L14" s="84">
        <v>-8.3333333333333329E-2</v>
      </c>
      <c r="M14" s="83">
        <v>500</v>
      </c>
      <c r="N14" s="83">
        <v>620</v>
      </c>
      <c r="O14" s="84">
        <v>1.289134438305709E-2</v>
      </c>
      <c r="P14" s="84">
        <v>2.5782688766114179E-3</v>
      </c>
      <c r="Q14" s="30">
        <v>28</v>
      </c>
      <c r="R14" s="83">
        <v>793</v>
      </c>
      <c r="S14" s="84">
        <v>-8.6405529953917051E-2</v>
      </c>
      <c r="T14" s="83">
        <v>713</v>
      </c>
      <c r="U14" s="83">
        <v>890</v>
      </c>
      <c r="V14" s="84">
        <v>0</v>
      </c>
      <c r="W14" s="84">
        <v>0</v>
      </c>
      <c r="X14" s="30">
        <v>78</v>
      </c>
      <c r="Y14" s="83">
        <v>600</v>
      </c>
      <c r="Z14" s="84">
        <v>-4.7619047619047616E-2</v>
      </c>
      <c r="AA14" s="83">
        <v>560</v>
      </c>
      <c r="AB14" s="83">
        <v>700</v>
      </c>
      <c r="AC14" s="84">
        <v>0</v>
      </c>
      <c r="AD14" s="84">
        <v>0</v>
      </c>
      <c r="AE14" s="30">
        <v>66</v>
      </c>
      <c r="AF14" s="83">
        <v>820</v>
      </c>
      <c r="AG14" s="84">
        <v>-4.6511627906976744E-2</v>
      </c>
      <c r="AH14" s="83">
        <v>700</v>
      </c>
      <c r="AI14" s="83">
        <v>995</v>
      </c>
      <c r="AJ14" s="84">
        <v>9.3333333333333338E-2</v>
      </c>
      <c r="AK14" s="84">
        <v>1.8666666666666668E-2</v>
      </c>
      <c r="AL14" s="30">
        <v>20</v>
      </c>
      <c r="AM14" s="83">
        <v>1010</v>
      </c>
      <c r="AN14" s="84">
        <v>1.1011011011011011E-2</v>
      </c>
      <c r="AO14" s="83">
        <v>833</v>
      </c>
      <c r="AP14" s="83">
        <v>1175</v>
      </c>
      <c r="AQ14" s="84">
        <v>1.507537688442211E-2</v>
      </c>
      <c r="AR14" s="84">
        <v>3.015075376884422E-3</v>
      </c>
      <c r="AS14" s="60" t="s">
        <v>345</v>
      </c>
    </row>
    <row r="15" spans="1:45" ht="11">
      <c r="B15" s="10" t="s">
        <v>159</v>
      </c>
      <c r="C15" s="30">
        <v>286</v>
      </c>
      <c r="D15" s="83">
        <v>330</v>
      </c>
      <c r="E15" s="84">
        <v>-7.0422535211267609E-2</v>
      </c>
      <c r="F15" s="83">
        <v>295</v>
      </c>
      <c r="G15" s="83">
        <v>375</v>
      </c>
      <c r="H15" s="84">
        <v>-2.9411764705882353E-2</v>
      </c>
      <c r="I15" s="84">
        <v>-5.8823529411764705E-3</v>
      </c>
      <c r="J15" s="30">
        <v>348</v>
      </c>
      <c r="K15" s="83">
        <v>470</v>
      </c>
      <c r="L15" s="84">
        <v>-0.06</v>
      </c>
      <c r="M15" s="83">
        <v>400</v>
      </c>
      <c r="N15" s="83">
        <v>530</v>
      </c>
      <c r="O15" s="84">
        <v>0</v>
      </c>
      <c r="P15" s="84">
        <v>0</v>
      </c>
      <c r="Q15" s="30">
        <v>60</v>
      </c>
      <c r="R15" s="83">
        <v>720</v>
      </c>
      <c r="S15" s="84">
        <v>-0.04</v>
      </c>
      <c r="T15" s="83">
        <v>663</v>
      </c>
      <c r="U15" s="83">
        <v>800</v>
      </c>
      <c r="V15" s="84">
        <v>6.1946902654867256E-2</v>
      </c>
      <c r="W15" s="84">
        <v>1.2389380530973451E-2</v>
      </c>
      <c r="X15" s="30">
        <v>207</v>
      </c>
      <c r="Y15" s="83">
        <v>600</v>
      </c>
      <c r="Z15" s="84">
        <v>5.0251256281407036E-3</v>
      </c>
      <c r="AA15" s="83">
        <v>550</v>
      </c>
      <c r="AB15" s="83">
        <v>660</v>
      </c>
      <c r="AC15" s="84">
        <v>9.0909090909090912E-2</v>
      </c>
      <c r="AD15" s="84">
        <v>1.8181818181818181E-2</v>
      </c>
      <c r="AE15" s="30">
        <v>161</v>
      </c>
      <c r="AF15" s="83">
        <v>800</v>
      </c>
      <c r="AG15" s="84">
        <v>6.6666666666666666E-2</v>
      </c>
      <c r="AH15" s="83">
        <v>700</v>
      </c>
      <c r="AI15" s="83">
        <v>900</v>
      </c>
      <c r="AJ15" s="84">
        <v>0.1111111111111111</v>
      </c>
      <c r="AK15" s="84">
        <v>2.222222222222222E-2</v>
      </c>
      <c r="AL15" s="30">
        <v>32</v>
      </c>
      <c r="AM15" s="83">
        <v>950</v>
      </c>
      <c r="AN15" s="84">
        <v>0</v>
      </c>
      <c r="AO15" s="83">
        <v>850</v>
      </c>
      <c r="AP15" s="83">
        <v>1125</v>
      </c>
      <c r="AQ15" s="84">
        <v>0</v>
      </c>
      <c r="AR15" s="84">
        <v>0</v>
      </c>
      <c r="AS15" s="60" t="s">
        <v>345</v>
      </c>
    </row>
    <row r="16" spans="1:45" ht="11">
      <c r="B16" s="10" t="s">
        <v>160</v>
      </c>
      <c r="C16" s="30">
        <v>431</v>
      </c>
      <c r="D16" s="83">
        <v>320</v>
      </c>
      <c r="E16" s="84">
        <v>-0.1111111111111111</v>
      </c>
      <c r="F16" s="83">
        <v>280</v>
      </c>
      <c r="G16" s="83">
        <v>350</v>
      </c>
      <c r="H16" s="84">
        <v>-3.0303030303030304E-2</v>
      </c>
      <c r="I16" s="84">
        <v>-6.0606060606060606E-3</v>
      </c>
      <c r="J16" s="30">
        <v>751</v>
      </c>
      <c r="K16" s="83">
        <v>350</v>
      </c>
      <c r="L16" s="84">
        <v>-0.16666666666666666</v>
      </c>
      <c r="M16" s="83">
        <v>320</v>
      </c>
      <c r="N16" s="83">
        <v>420</v>
      </c>
      <c r="O16" s="84">
        <v>-0.10256410256410256</v>
      </c>
      <c r="P16" s="84">
        <v>-2.0512820512820513E-2</v>
      </c>
      <c r="Q16" s="30">
        <v>50</v>
      </c>
      <c r="R16" s="83">
        <v>590</v>
      </c>
      <c r="S16" s="84">
        <v>-0.13868613138686131</v>
      </c>
      <c r="T16" s="83">
        <v>480</v>
      </c>
      <c r="U16" s="83">
        <v>770</v>
      </c>
      <c r="V16" s="84">
        <v>8.2568807339449546E-2</v>
      </c>
      <c r="W16" s="84">
        <v>1.6513761467889909E-2</v>
      </c>
      <c r="X16" s="30">
        <v>231</v>
      </c>
      <c r="Y16" s="83">
        <v>500</v>
      </c>
      <c r="Z16" s="84">
        <v>-3.8461538461538464E-2</v>
      </c>
      <c r="AA16" s="83">
        <v>450</v>
      </c>
      <c r="AB16" s="83">
        <v>550</v>
      </c>
      <c r="AC16" s="84">
        <v>6.3829787234042548E-2</v>
      </c>
      <c r="AD16" s="84">
        <v>1.276595744680851E-2</v>
      </c>
      <c r="AE16" s="30">
        <v>186</v>
      </c>
      <c r="AF16" s="83">
        <v>600</v>
      </c>
      <c r="AG16" s="84">
        <v>-7.6923076923076927E-2</v>
      </c>
      <c r="AH16" s="83">
        <v>520</v>
      </c>
      <c r="AI16" s="83">
        <v>690</v>
      </c>
      <c r="AJ16" s="84">
        <v>7.1428571428571425E-2</v>
      </c>
      <c r="AK16" s="84">
        <v>1.4285714285714285E-2</v>
      </c>
      <c r="AL16" s="30">
        <v>37</v>
      </c>
      <c r="AM16" s="83">
        <v>780</v>
      </c>
      <c r="AN16" s="84">
        <v>8.3333333333333329E-2</v>
      </c>
      <c r="AO16" s="83">
        <v>700</v>
      </c>
      <c r="AP16" s="83">
        <v>900</v>
      </c>
      <c r="AQ16" s="84">
        <v>9.8591549295774641E-2</v>
      </c>
      <c r="AR16" s="84">
        <v>1.9718309859154928E-2</v>
      </c>
      <c r="AS16" s="60" t="s">
        <v>345</v>
      </c>
    </row>
    <row r="17" spans="1:45" ht="11">
      <c r="B17" s="10" t="s">
        <v>161</v>
      </c>
      <c r="C17" s="30">
        <v>1768</v>
      </c>
      <c r="D17" s="83">
        <v>310</v>
      </c>
      <c r="E17" s="84">
        <v>-0.20512820512820512</v>
      </c>
      <c r="F17" s="83">
        <v>270</v>
      </c>
      <c r="G17" s="83">
        <v>350</v>
      </c>
      <c r="H17" s="84">
        <v>-0.11428571428571428</v>
      </c>
      <c r="I17" s="84">
        <v>-2.2857142857142857E-2</v>
      </c>
      <c r="J17" s="30">
        <v>1664</v>
      </c>
      <c r="K17" s="83">
        <v>400</v>
      </c>
      <c r="L17" s="84">
        <v>-0.23076923076923078</v>
      </c>
      <c r="M17" s="83">
        <v>350</v>
      </c>
      <c r="N17" s="83">
        <v>450</v>
      </c>
      <c r="O17" s="84">
        <v>-0.16666666666666666</v>
      </c>
      <c r="P17" s="84">
        <v>-3.3333333333333333E-2</v>
      </c>
      <c r="Q17" s="30">
        <v>184</v>
      </c>
      <c r="R17" s="83">
        <v>565</v>
      </c>
      <c r="S17" s="84">
        <v>-0.1847041847041847</v>
      </c>
      <c r="T17" s="83">
        <v>480</v>
      </c>
      <c r="U17" s="83">
        <v>675</v>
      </c>
      <c r="V17" s="84">
        <v>-0.18115942028985507</v>
      </c>
      <c r="W17" s="84">
        <v>-3.6231884057971016E-2</v>
      </c>
      <c r="X17" s="30">
        <v>88</v>
      </c>
      <c r="Y17" s="83">
        <v>515</v>
      </c>
      <c r="Z17" s="84">
        <v>-6.363636363636363E-2</v>
      </c>
      <c r="AA17" s="83">
        <v>465</v>
      </c>
      <c r="AB17" s="83">
        <v>585</v>
      </c>
      <c r="AC17" s="84">
        <v>4.0404040404040407E-2</v>
      </c>
      <c r="AD17" s="84">
        <v>8.0808080808080808E-3</v>
      </c>
      <c r="AE17" s="30">
        <v>72</v>
      </c>
      <c r="AF17" s="83">
        <v>650</v>
      </c>
      <c r="AG17" s="84">
        <v>-7.1428571428571425E-2</v>
      </c>
      <c r="AH17" s="83">
        <v>550</v>
      </c>
      <c r="AI17" s="83">
        <v>750</v>
      </c>
      <c r="AJ17" s="84">
        <v>0</v>
      </c>
      <c r="AK17" s="84">
        <v>0</v>
      </c>
      <c r="AL17" s="30">
        <v>26</v>
      </c>
      <c r="AM17" s="83">
        <v>888</v>
      </c>
      <c r="AN17" s="84">
        <v>-2.2471910112359553E-3</v>
      </c>
      <c r="AO17" s="83">
        <v>800</v>
      </c>
      <c r="AP17" s="83">
        <v>950</v>
      </c>
      <c r="AQ17" s="84">
        <v>0.11</v>
      </c>
      <c r="AR17" s="84">
        <v>2.1999999999999999E-2</v>
      </c>
      <c r="AS17" s="60" t="s">
        <v>345</v>
      </c>
    </row>
    <row r="18" spans="1:45" ht="11">
      <c r="B18" s="10" t="s">
        <v>162</v>
      </c>
      <c r="C18" s="30">
        <v>321</v>
      </c>
      <c r="D18" s="83">
        <v>400</v>
      </c>
      <c r="E18" s="84">
        <v>-0.10112359550561797</v>
      </c>
      <c r="F18" s="83">
        <v>365</v>
      </c>
      <c r="G18" s="83">
        <v>440</v>
      </c>
      <c r="H18" s="84">
        <v>-6.9767441860465115E-2</v>
      </c>
      <c r="I18" s="84">
        <v>-1.3953488372093023E-2</v>
      </c>
      <c r="J18" s="30">
        <v>553</v>
      </c>
      <c r="K18" s="83">
        <v>550</v>
      </c>
      <c r="L18" s="84">
        <v>-6.7796610169491525E-2</v>
      </c>
      <c r="M18" s="83">
        <v>485</v>
      </c>
      <c r="N18" s="83">
        <v>650</v>
      </c>
      <c r="O18" s="84">
        <v>-3.5087719298245612E-2</v>
      </c>
      <c r="P18" s="84">
        <v>-7.0175438596491221E-3</v>
      </c>
      <c r="Q18" s="30">
        <v>166</v>
      </c>
      <c r="R18" s="83">
        <v>895</v>
      </c>
      <c r="S18" s="84">
        <v>-4.2780748663101602E-2</v>
      </c>
      <c r="T18" s="83">
        <v>700</v>
      </c>
      <c r="U18" s="83">
        <v>1080</v>
      </c>
      <c r="V18" s="84">
        <v>2.5200458190148912E-2</v>
      </c>
      <c r="W18" s="84">
        <v>5.0400916380297827E-3</v>
      </c>
      <c r="X18" s="30">
        <v>84</v>
      </c>
      <c r="Y18" s="83">
        <v>580</v>
      </c>
      <c r="Z18" s="84">
        <v>0</v>
      </c>
      <c r="AA18" s="83">
        <v>520</v>
      </c>
      <c r="AB18" s="83">
        <v>650</v>
      </c>
      <c r="AC18" s="84">
        <v>3.5714285714285712E-2</v>
      </c>
      <c r="AD18" s="84">
        <v>7.1428571428571426E-3</v>
      </c>
      <c r="AE18" s="30">
        <v>170</v>
      </c>
      <c r="AF18" s="83">
        <v>750</v>
      </c>
      <c r="AG18" s="84">
        <v>-6.25E-2</v>
      </c>
      <c r="AH18" s="83">
        <v>650</v>
      </c>
      <c r="AI18" s="83">
        <v>900</v>
      </c>
      <c r="AJ18" s="84">
        <v>-7.407407407407407E-2</v>
      </c>
      <c r="AK18" s="84">
        <v>-1.4814814814814814E-2</v>
      </c>
      <c r="AL18" s="30">
        <v>23</v>
      </c>
      <c r="AM18" s="83">
        <v>1000</v>
      </c>
      <c r="AN18" s="84">
        <v>-4.7619047619047616E-2</v>
      </c>
      <c r="AO18" s="83">
        <v>850</v>
      </c>
      <c r="AP18" s="83">
        <v>1200</v>
      </c>
      <c r="AQ18" s="84">
        <v>-9.0909090909090912E-2</v>
      </c>
      <c r="AR18" s="84">
        <v>-1.8181818181818181E-2</v>
      </c>
      <c r="AS18" s="60" t="s">
        <v>345</v>
      </c>
    </row>
    <row r="19" spans="1:45" ht="11">
      <c r="B19" s="10" t="s">
        <v>163</v>
      </c>
      <c r="C19" s="30">
        <v>1014</v>
      </c>
      <c r="D19" s="83">
        <v>325</v>
      </c>
      <c r="E19" s="84">
        <v>-7.1428571428571425E-2</v>
      </c>
      <c r="F19" s="83">
        <v>275</v>
      </c>
      <c r="G19" s="83">
        <v>370</v>
      </c>
      <c r="H19" s="84">
        <v>0</v>
      </c>
      <c r="I19" s="84">
        <v>0</v>
      </c>
      <c r="J19" s="30">
        <v>974</v>
      </c>
      <c r="K19" s="83">
        <v>450</v>
      </c>
      <c r="L19" s="84">
        <v>-0.1</v>
      </c>
      <c r="M19" s="83">
        <v>395</v>
      </c>
      <c r="N19" s="83">
        <v>515</v>
      </c>
      <c r="O19" s="84">
        <v>-2.1739130434782608E-2</v>
      </c>
      <c r="P19" s="84">
        <v>-4.3478260869565218E-3</v>
      </c>
      <c r="Q19" s="30">
        <v>90</v>
      </c>
      <c r="R19" s="83">
        <v>730</v>
      </c>
      <c r="S19" s="84">
        <v>5.7971014492753624E-2</v>
      </c>
      <c r="T19" s="83">
        <v>550</v>
      </c>
      <c r="U19" s="83">
        <v>890</v>
      </c>
      <c r="V19" s="84">
        <v>0.12307692307692308</v>
      </c>
      <c r="W19" s="84">
        <v>2.4615384615384615E-2</v>
      </c>
      <c r="X19" s="30">
        <v>224</v>
      </c>
      <c r="Y19" s="83">
        <v>600</v>
      </c>
      <c r="Z19" s="84">
        <v>-4.7619047619047616E-2</v>
      </c>
      <c r="AA19" s="83">
        <v>528</v>
      </c>
      <c r="AB19" s="83">
        <v>700</v>
      </c>
      <c r="AC19" s="84">
        <v>6.5719360568383664E-2</v>
      </c>
      <c r="AD19" s="84">
        <v>1.3143872113676732E-2</v>
      </c>
      <c r="AE19" s="30">
        <v>162</v>
      </c>
      <c r="AF19" s="83">
        <v>755</v>
      </c>
      <c r="AG19" s="84">
        <v>-4.4303797468354431E-2</v>
      </c>
      <c r="AH19" s="83">
        <v>690</v>
      </c>
      <c r="AI19" s="83">
        <v>890</v>
      </c>
      <c r="AJ19" s="84">
        <v>6.6666666666666671E-3</v>
      </c>
      <c r="AK19" s="84">
        <v>1.3333333333333335E-3</v>
      </c>
      <c r="AL19" s="30">
        <v>34</v>
      </c>
      <c r="AM19" s="83">
        <v>998</v>
      </c>
      <c r="AN19" s="84">
        <v>0.10888888888888888</v>
      </c>
      <c r="AO19" s="83">
        <v>800</v>
      </c>
      <c r="AP19" s="83">
        <v>1200</v>
      </c>
      <c r="AQ19" s="84">
        <v>-2E-3</v>
      </c>
      <c r="AR19" s="84">
        <v>-4.0000000000000002E-4</v>
      </c>
      <c r="AS19" s="60" t="s">
        <v>345</v>
      </c>
    </row>
    <row r="20" spans="1:45" ht="11">
      <c r="B20" s="10" t="s">
        <v>164</v>
      </c>
      <c r="C20" s="30">
        <v>1164</v>
      </c>
      <c r="D20" s="83">
        <v>350</v>
      </c>
      <c r="E20" s="84">
        <v>-0.125</v>
      </c>
      <c r="F20" s="83">
        <v>300</v>
      </c>
      <c r="G20" s="83">
        <v>380</v>
      </c>
      <c r="H20" s="84">
        <v>-5.4054054054054057E-2</v>
      </c>
      <c r="I20" s="84">
        <v>-1.0810810810810811E-2</v>
      </c>
      <c r="J20" s="30">
        <v>1200</v>
      </c>
      <c r="K20" s="83">
        <v>480</v>
      </c>
      <c r="L20" s="84">
        <v>-0.12727272727272726</v>
      </c>
      <c r="M20" s="83">
        <v>420</v>
      </c>
      <c r="N20" s="83">
        <v>550</v>
      </c>
      <c r="O20" s="84">
        <v>-0.04</v>
      </c>
      <c r="P20" s="84">
        <v>-8.0000000000000002E-3</v>
      </c>
      <c r="Q20" s="30">
        <v>132</v>
      </c>
      <c r="R20" s="83">
        <v>755</v>
      </c>
      <c r="S20" s="84">
        <v>-5.6250000000000001E-2</v>
      </c>
      <c r="T20" s="83">
        <v>680</v>
      </c>
      <c r="U20" s="83">
        <v>875</v>
      </c>
      <c r="V20" s="84">
        <v>6.6666666666666671E-3</v>
      </c>
      <c r="W20" s="84">
        <v>1.3333333333333335E-3</v>
      </c>
      <c r="X20" s="30">
        <v>404</v>
      </c>
      <c r="Y20" s="83">
        <v>600</v>
      </c>
      <c r="Z20" s="84">
        <v>0</v>
      </c>
      <c r="AA20" s="83">
        <v>525</v>
      </c>
      <c r="AB20" s="83">
        <v>658</v>
      </c>
      <c r="AC20" s="84">
        <v>3.4482758620689655E-2</v>
      </c>
      <c r="AD20" s="84">
        <v>6.8965517241379309E-3</v>
      </c>
      <c r="AE20" s="30">
        <v>333</v>
      </c>
      <c r="AF20" s="83">
        <v>750</v>
      </c>
      <c r="AG20" s="84">
        <v>-2.5974025974025976E-2</v>
      </c>
      <c r="AH20" s="83">
        <v>650</v>
      </c>
      <c r="AI20" s="83">
        <v>875</v>
      </c>
      <c r="AJ20" s="84">
        <v>4.1666666666666664E-2</v>
      </c>
      <c r="AK20" s="84">
        <v>8.3333333333333332E-3</v>
      </c>
      <c r="AL20" s="30">
        <v>54</v>
      </c>
      <c r="AM20" s="83">
        <v>935</v>
      </c>
      <c r="AN20" s="84">
        <v>-6.5000000000000002E-2</v>
      </c>
      <c r="AO20" s="83">
        <v>750</v>
      </c>
      <c r="AP20" s="83">
        <v>1100</v>
      </c>
      <c r="AQ20" s="84">
        <v>0.33571428571428569</v>
      </c>
      <c r="AR20" s="84">
        <v>6.7142857142857143E-2</v>
      </c>
      <c r="AS20" s="60" t="s">
        <v>345</v>
      </c>
    </row>
    <row r="21" spans="1:45" ht="11">
      <c r="B21" s="10" t="s">
        <v>165</v>
      </c>
      <c r="C21" s="30">
        <v>465</v>
      </c>
      <c r="D21" s="83">
        <v>345</v>
      </c>
      <c r="E21" s="84">
        <v>-0.13750000000000001</v>
      </c>
      <c r="F21" s="83">
        <v>310</v>
      </c>
      <c r="G21" s="83">
        <v>380</v>
      </c>
      <c r="H21" s="84">
        <v>-0.13750000000000001</v>
      </c>
      <c r="I21" s="84">
        <v>-2.7500000000000004E-2</v>
      </c>
      <c r="J21" s="30">
        <v>560</v>
      </c>
      <c r="K21" s="83">
        <v>440</v>
      </c>
      <c r="L21" s="84">
        <v>-0.18518518518518517</v>
      </c>
      <c r="M21" s="83">
        <v>400</v>
      </c>
      <c r="N21" s="83">
        <v>500</v>
      </c>
      <c r="O21" s="84">
        <v>-0.15384615384615385</v>
      </c>
      <c r="P21" s="84">
        <v>-3.0769230769230771E-2</v>
      </c>
      <c r="Q21" s="30">
        <v>85</v>
      </c>
      <c r="R21" s="83">
        <v>600</v>
      </c>
      <c r="S21" s="84">
        <v>-0.18367346938775511</v>
      </c>
      <c r="T21" s="83">
        <v>540</v>
      </c>
      <c r="U21" s="83">
        <v>700</v>
      </c>
      <c r="V21" s="84">
        <v>-0.14285714285714285</v>
      </c>
      <c r="W21" s="84">
        <v>-2.8571428571428571E-2</v>
      </c>
      <c r="X21" s="30">
        <v>79</v>
      </c>
      <c r="Y21" s="83">
        <v>560</v>
      </c>
      <c r="Z21" s="84">
        <v>-0.104</v>
      </c>
      <c r="AA21" s="83">
        <v>500</v>
      </c>
      <c r="AB21" s="83">
        <v>675</v>
      </c>
      <c r="AC21" s="84">
        <v>-3.4482758620689655E-2</v>
      </c>
      <c r="AD21" s="84">
        <v>-6.8965517241379309E-3</v>
      </c>
      <c r="AE21" s="30">
        <v>58</v>
      </c>
      <c r="AF21" s="83">
        <v>800</v>
      </c>
      <c r="AG21" s="84">
        <v>-5.8823529411764705E-2</v>
      </c>
      <c r="AH21" s="83">
        <v>650</v>
      </c>
      <c r="AI21" s="83">
        <v>950</v>
      </c>
      <c r="AJ21" s="84">
        <v>6.2893081761006293E-3</v>
      </c>
      <c r="AK21" s="84">
        <v>1.2578616352201259E-3</v>
      </c>
      <c r="AL21" s="30">
        <v>12</v>
      </c>
      <c r="AM21" s="83">
        <v>1025</v>
      </c>
      <c r="AN21" s="84">
        <v>7.8947368421052627E-2</v>
      </c>
      <c r="AO21" s="83">
        <v>875</v>
      </c>
      <c r="AP21" s="83">
        <v>1325</v>
      </c>
      <c r="AQ21" s="84">
        <v>-2.3809523809523808E-2</v>
      </c>
      <c r="AR21" s="84">
        <v>-4.7619047619047615E-3</v>
      </c>
      <c r="AS21" s="60" t="s">
        <v>345</v>
      </c>
    </row>
    <row r="22" spans="1:45" ht="11">
      <c r="B22" s="10" t="s">
        <v>166</v>
      </c>
      <c r="C22" s="30">
        <v>2180</v>
      </c>
      <c r="D22" s="83">
        <v>330</v>
      </c>
      <c r="E22" s="84">
        <v>-0.13157894736842105</v>
      </c>
      <c r="F22" s="83">
        <v>300</v>
      </c>
      <c r="G22" s="83">
        <v>370</v>
      </c>
      <c r="H22" s="84">
        <v>-8.3333333333333329E-2</v>
      </c>
      <c r="I22" s="84">
        <v>-1.6666666666666666E-2</v>
      </c>
      <c r="J22" s="30">
        <v>2023</v>
      </c>
      <c r="K22" s="83">
        <v>470</v>
      </c>
      <c r="L22" s="84">
        <v>-0.14545454545454545</v>
      </c>
      <c r="M22" s="83">
        <v>400</v>
      </c>
      <c r="N22" s="83">
        <v>550</v>
      </c>
      <c r="O22" s="84">
        <v>-7.8431372549019607E-2</v>
      </c>
      <c r="P22" s="84">
        <v>-1.5686274509803921E-2</v>
      </c>
      <c r="Q22" s="30">
        <v>176</v>
      </c>
      <c r="R22" s="83">
        <v>750</v>
      </c>
      <c r="S22" s="84">
        <v>-6.25E-2</v>
      </c>
      <c r="T22" s="83">
        <v>630</v>
      </c>
      <c r="U22" s="83">
        <v>963</v>
      </c>
      <c r="V22" s="84">
        <v>6.7114093959731542E-3</v>
      </c>
      <c r="W22" s="84">
        <v>1.3422818791946308E-3</v>
      </c>
      <c r="X22" s="30">
        <v>116</v>
      </c>
      <c r="Y22" s="83">
        <v>610</v>
      </c>
      <c r="Z22" s="84">
        <v>-5.1321928460342149E-2</v>
      </c>
      <c r="AA22" s="83">
        <v>530</v>
      </c>
      <c r="AB22" s="83">
        <v>720</v>
      </c>
      <c r="AC22" s="84">
        <v>1.6666666666666666E-2</v>
      </c>
      <c r="AD22" s="84">
        <v>3.3333333333333331E-3</v>
      </c>
      <c r="AE22" s="30">
        <v>113</v>
      </c>
      <c r="AF22" s="83">
        <v>850</v>
      </c>
      <c r="AG22" s="84">
        <v>-5.5555555555555552E-2</v>
      </c>
      <c r="AH22" s="83">
        <v>690</v>
      </c>
      <c r="AI22" s="83">
        <v>1000</v>
      </c>
      <c r="AJ22" s="84">
        <v>0</v>
      </c>
      <c r="AK22" s="84">
        <v>0</v>
      </c>
      <c r="AL22" s="30">
        <v>29</v>
      </c>
      <c r="AM22" s="83">
        <v>1150</v>
      </c>
      <c r="AN22" s="84">
        <v>-4.9586776859504134E-2</v>
      </c>
      <c r="AO22" s="83">
        <v>850</v>
      </c>
      <c r="AP22" s="83">
        <v>1650</v>
      </c>
      <c r="AQ22" s="84">
        <v>4.5454545454545456E-2</v>
      </c>
      <c r="AR22" s="84">
        <v>9.0909090909090905E-3</v>
      </c>
      <c r="AS22" s="60" t="s">
        <v>345</v>
      </c>
    </row>
    <row r="23" spans="1:45" ht="11">
      <c r="B23" s="10" t="s">
        <v>167</v>
      </c>
      <c r="C23" s="30">
        <v>2088</v>
      </c>
      <c r="D23" s="83">
        <v>330</v>
      </c>
      <c r="E23" s="84">
        <v>-0.17499999999999999</v>
      </c>
      <c r="F23" s="83">
        <v>300</v>
      </c>
      <c r="G23" s="83">
        <v>350</v>
      </c>
      <c r="H23" s="84">
        <v>-0.23255813953488372</v>
      </c>
      <c r="I23" s="84">
        <v>-4.6511627906976744E-2</v>
      </c>
      <c r="J23" s="30">
        <v>3238</v>
      </c>
      <c r="K23" s="83">
        <v>420</v>
      </c>
      <c r="L23" s="84">
        <v>-0.19230769230769232</v>
      </c>
      <c r="M23" s="83">
        <v>390</v>
      </c>
      <c r="N23" s="83">
        <v>460</v>
      </c>
      <c r="O23" s="84">
        <v>-0.25</v>
      </c>
      <c r="P23" s="84">
        <v>-0.05</v>
      </c>
      <c r="Q23" s="30">
        <v>465</v>
      </c>
      <c r="R23" s="83">
        <v>600</v>
      </c>
      <c r="S23" s="84">
        <v>-0.16666666666666666</v>
      </c>
      <c r="T23" s="83">
        <v>550</v>
      </c>
      <c r="U23" s="83">
        <v>700</v>
      </c>
      <c r="V23" s="84">
        <v>-0.20529801324503311</v>
      </c>
      <c r="W23" s="84">
        <v>-4.105960264900662E-2</v>
      </c>
      <c r="X23" s="30">
        <v>14</v>
      </c>
      <c r="Y23" s="83">
        <v>450</v>
      </c>
      <c r="Z23" s="84">
        <v>-0.13461538461538461</v>
      </c>
      <c r="AA23" s="83">
        <v>370</v>
      </c>
      <c r="AB23" s="83">
        <v>550</v>
      </c>
      <c r="AC23" s="84">
        <v>-0.22413793103448276</v>
      </c>
      <c r="AD23" s="84">
        <v>-4.4827586206896551E-2</v>
      </c>
      <c r="AE23" s="30" t="s">
        <v>41</v>
      </c>
      <c r="AF23" s="83" t="s">
        <v>41</v>
      </c>
      <c r="AG23" s="84" t="s">
        <v>41</v>
      </c>
      <c r="AH23" s="83" t="s">
        <v>41</v>
      </c>
      <c r="AI23" s="83" t="s">
        <v>41</v>
      </c>
      <c r="AJ23" s="84" t="s">
        <v>41</v>
      </c>
      <c r="AK23" s="84" t="s">
        <v>41</v>
      </c>
      <c r="AL23" s="30" t="s">
        <v>41</v>
      </c>
      <c r="AM23" s="83" t="s">
        <v>41</v>
      </c>
      <c r="AN23" s="84" t="s">
        <v>41</v>
      </c>
      <c r="AO23" s="83" t="s">
        <v>41</v>
      </c>
      <c r="AP23" s="83" t="s">
        <v>41</v>
      </c>
      <c r="AQ23" s="84" t="s">
        <v>41</v>
      </c>
      <c r="AR23" s="84" t="s">
        <v>41</v>
      </c>
      <c r="AS23" s="60" t="s">
        <v>345</v>
      </c>
    </row>
    <row r="24" spans="1:45" ht="11">
      <c r="B24" s="10" t="s">
        <v>168</v>
      </c>
      <c r="C24" s="30">
        <v>1599</v>
      </c>
      <c r="D24" s="83">
        <v>320</v>
      </c>
      <c r="E24" s="84">
        <v>-8.5714285714285715E-2</v>
      </c>
      <c r="F24" s="83">
        <v>270</v>
      </c>
      <c r="G24" s="83">
        <v>370</v>
      </c>
      <c r="H24" s="84">
        <v>-8.5714285714285715E-2</v>
      </c>
      <c r="I24" s="84">
        <v>-1.7142857142857144E-2</v>
      </c>
      <c r="J24" s="30">
        <v>1327</v>
      </c>
      <c r="K24" s="83">
        <v>430</v>
      </c>
      <c r="L24" s="84">
        <v>-0.1134020618556701</v>
      </c>
      <c r="M24" s="83">
        <v>380</v>
      </c>
      <c r="N24" s="83">
        <v>500</v>
      </c>
      <c r="O24" s="84">
        <v>-4.4444444444444446E-2</v>
      </c>
      <c r="P24" s="84">
        <v>-8.8888888888888889E-3</v>
      </c>
      <c r="Q24" s="30">
        <v>104</v>
      </c>
      <c r="R24" s="83">
        <v>590</v>
      </c>
      <c r="S24" s="84">
        <v>-0.14492753623188406</v>
      </c>
      <c r="T24" s="83">
        <v>499</v>
      </c>
      <c r="U24" s="83">
        <v>750</v>
      </c>
      <c r="V24" s="84">
        <v>-9.2307692307692313E-2</v>
      </c>
      <c r="W24" s="84">
        <v>-1.8461538461538463E-2</v>
      </c>
      <c r="X24" s="30">
        <v>44</v>
      </c>
      <c r="Y24" s="83">
        <v>578</v>
      </c>
      <c r="Z24" s="84">
        <v>-8.2539682539682538E-2</v>
      </c>
      <c r="AA24" s="83">
        <v>503</v>
      </c>
      <c r="AB24" s="83">
        <v>635</v>
      </c>
      <c r="AC24" s="84">
        <v>5.2173913043478265E-3</v>
      </c>
      <c r="AD24" s="84">
        <v>1.0434782608695653E-3</v>
      </c>
      <c r="AE24" s="30">
        <v>44</v>
      </c>
      <c r="AF24" s="83">
        <v>700</v>
      </c>
      <c r="AG24" s="84">
        <v>-4.7619047619047616E-2</v>
      </c>
      <c r="AH24" s="83">
        <v>665</v>
      </c>
      <c r="AI24" s="83">
        <v>850</v>
      </c>
      <c r="AJ24" s="84">
        <v>1.4492753623188406E-2</v>
      </c>
      <c r="AK24" s="84">
        <v>2.8985507246376812E-3</v>
      </c>
      <c r="AL24" s="30">
        <v>16</v>
      </c>
      <c r="AM24" s="83">
        <v>920</v>
      </c>
      <c r="AN24" s="84">
        <v>-3.1578947368421054E-2</v>
      </c>
      <c r="AO24" s="83">
        <v>825</v>
      </c>
      <c r="AP24" s="83">
        <v>1358</v>
      </c>
      <c r="AQ24" s="84">
        <v>-4.1666666666666664E-2</v>
      </c>
      <c r="AR24" s="84">
        <v>-8.3333333333333332E-3</v>
      </c>
      <c r="AS24" s="60" t="s">
        <v>345</v>
      </c>
    </row>
    <row r="25" spans="1:45" ht="11">
      <c r="B25" s="10" t="s">
        <v>169</v>
      </c>
      <c r="C25" s="30">
        <v>165</v>
      </c>
      <c r="D25" s="83">
        <v>310</v>
      </c>
      <c r="E25" s="84">
        <v>-8.8235294117647065E-2</v>
      </c>
      <c r="F25" s="83">
        <v>270</v>
      </c>
      <c r="G25" s="83">
        <v>360</v>
      </c>
      <c r="H25" s="84">
        <v>-1.5873015873015872E-2</v>
      </c>
      <c r="I25" s="84">
        <v>-3.1746031746031746E-3</v>
      </c>
      <c r="J25" s="30">
        <v>244</v>
      </c>
      <c r="K25" s="83">
        <v>453</v>
      </c>
      <c r="L25" s="84">
        <v>-9.4E-2</v>
      </c>
      <c r="M25" s="83">
        <v>400</v>
      </c>
      <c r="N25" s="83">
        <v>578</v>
      </c>
      <c r="O25" s="84">
        <v>-4.3956043956043956E-3</v>
      </c>
      <c r="P25" s="84">
        <v>-8.7912087912087912E-4</v>
      </c>
      <c r="Q25" s="30">
        <v>97</v>
      </c>
      <c r="R25" s="83">
        <v>695</v>
      </c>
      <c r="S25" s="84">
        <v>-7.3333333333333334E-2</v>
      </c>
      <c r="T25" s="83">
        <v>580</v>
      </c>
      <c r="U25" s="83">
        <v>1050</v>
      </c>
      <c r="V25" s="84">
        <v>4.5112781954887216E-2</v>
      </c>
      <c r="W25" s="84">
        <v>9.0225563909774424E-3</v>
      </c>
      <c r="X25" s="30">
        <v>17</v>
      </c>
      <c r="Y25" s="83">
        <v>560</v>
      </c>
      <c r="Z25" s="84">
        <v>-0.13178294573643412</v>
      </c>
      <c r="AA25" s="83">
        <v>500</v>
      </c>
      <c r="AB25" s="83">
        <v>680</v>
      </c>
      <c r="AC25" s="84">
        <v>-0.14503816793893129</v>
      </c>
      <c r="AD25" s="84">
        <v>-2.9007633587786259E-2</v>
      </c>
      <c r="AE25" s="30">
        <v>51</v>
      </c>
      <c r="AF25" s="83">
        <v>1100</v>
      </c>
      <c r="AG25" s="84">
        <v>0.15789473684210525</v>
      </c>
      <c r="AH25" s="83">
        <v>850</v>
      </c>
      <c r="AI25" s="83">
        <v>1350</v>
      </c>
      <c r="AJ25" s="84">
        <v>0.22222222222222221</v>
      </c>
      <c r="AK25" s="84">
        <v>4.4444444444444439E-2</v>
      </c>
      <c r="AL25" s="30">
        <v>20</v>
      </c>
      <c r="AM25" s="83">
        <v>1500</v>
      </c>
      <c r="AN25" s="84">
        <v>0.25</v>
      </c>
      <c r="AO25" s="83">
        <v>1275</v>
      </c>
      <c r="AP25" s="83">
        <v>1700</v>
      </c>
      <c r="AQ25" s="84">
        <v>-4.7619047619047616E-2</v>
      </c>
      <c r="AR25" s="84">
        <v>-9.5238095238095229E-3</v>
      </c>
      <c r="AS25" s="60" t="s">
        <v>345</v>
      </c>
    </row>
    <row r="26" spans="1:45" s="28" customFormat="1" ht="11">
      <c r="B26" s="28" t="s">
        <v>37</v>
      </c>
      <c r="C26" s="30">
        <v>26408</v>
      </c>
      <c r="D26" s="83">
        <v>320</v>
      </c>
      <c r="E26" s="84">
        <v>-0.15789473684210525</v>
      </c>
      <c r="F26" s="83">
        <v>280</v>
      </c>
      <c r="G26" s="83">
        <v>360</v>
      </c>
      <c r="H26" s="84">
        <v>-0.1111111111111111</v>
      </c>
      <c r="I26" s="84">
        <v>-2.222222222222222E-2</v>
      </c>
      <c r="J26" s="30">
        <v>30176</v>
      </c>
      <c r="K26" s="83">
        <v>420</v>
      </c>
      <c r="L26" s="84">
        <v>-0.19230769230769232</v>
      </c>
      <c r="M26" s="83">
        <v>370</v>
      </c>
      <c r="N26" s="83">
        <v>490</v>
      </c>
      <c r="O26" s="84">
        <v>-0.16</v>
      </c>
      <c r="P26" s="84">
        <v>-3.2000000000000001E-2</v>
      </c>
      <c r="Q26" s="30">
        <v>3538</v>
      </c>
      <c r="R26" s="83">
        <v>650</v>
      </c>
      <c r="S26" s="84">
        <v>-0.13333333333333333</v>
      </c>
      <c r="T26" s="83">
        <v>550</v>
      </c>
      <c r="U26" s="83">
        <v>800</v>
      </c>
      <c r="V26" s="84">
        <v>-0.10344827586206896</v>
      </c>
      <c r="W26" s="84">
        <v>-2.0689655172413793E-2</v>
      </c>
      <c r="X26" s="30">
        <v>2173</v>
      </c>
      <c r="Y26" s="83">
        <v>580</v>
      </c>
      <c r="Z26" s="84">
        <v>-3.3333333333333333E-2</v>
      </c>
      <c r="AA26" s="83">
        <v>510</v>
      </c>
      <c r="AB26" s="83">
        <v>650</v>
      </c>
      <c r="AC26" s="84">
        <v>5.4545454545454543E-2</v>
      </c>
      <c r="AD26" s="84">
        <v>1.0909090909090908E-2</v>
      </c>
      <c r="AE26" s="30">
        <v>2033</v>
      </c>
      <c r="AF26" s="83">
        <v>750</v>
      </c>
      <c r="AG26" s="84">
        <v>-3.8461538461538464E-2</v>
      </c>
      <c r="AH26" s="83">
        <v>650</v>
      </c>
      <c r="AI26" s="83">
        <v>900</v>
      </c>
      <c r="AJ26" s="84">
        <v>2.7397260273972601E-2</v>
      </c>
      <c r="AK26" s="84">
        <v>5.4794520547945206E-3</v>
      </c>
      <c r="AL26" s="30">
        <v>481</v>
      </c>
      <c r="AM26" s="83">
        <v>950</v>
      </c>
      <c r="AN26" s="84">
        <v>-0.05</v>
      </c>
      <c r="AO26" s="83">
        <v>820</v>
      </c>
      <c r="AP26" s="83">
        <v>1200</v>
      </c>
      <c r="AQ26" s="84">
        <v>2.7027027027027029E-2</v>
      </c>
      <c r="AR26" s="84">
        <v>5.4054054054054057E-3</v>
      </c>
      <c r="AS26" s="60"/>
    </row>
    <row r="27" spans="1:45" ht="11">
      <c r="A27" s="10" t="s">
        <v>17</v>
      </c>
      <c r="B27" s="10" t="s">
        <v>170</v>
      </c>
      <c r="C27" s="30">
        <v>89</v>
      </c>
      <c r="D27" s="83">
        <v>340</v>
      </c>
      <c r="E27" s="84">
        <v>-0.11688311688311688</v>
      </c>
      <c r="F27" s="83">
        <v>320</v>
      </c>
      <c r="G27" s="83">
        <v>350</v>
      </c>
      <c r="H27" s="84">
        <v>-4.2253521126760563E-2</v>
      </c>
      <c r="I27" s="84">
        <v>-8.4507042253521118E-3</v>
      </c>
      <c r="J27" s="30">
        <v>293</v>
      </c>
      <c r="K27" s="83">
        <v>400</v>
      </c>
      <c r="L27" s="84">
        <v>-5.8823529411764705E-2</v>
      </c>
      <c r="M27" s="83">
        <v>360</v>
      </c>
      <c r="N27" s="83">
        <v>450</v>
      </c>
      <c r="O27" s="84">
        <v>1.2658227848101266E-2</v>
      </c>
      <c r="P27" s="84">
        <v>2.5316455696202532E-3</v>
      </c>
      <c r="Q27" s="30">
        <v>118</v>
      </c>
      <c r="R27" s="83">
        <v>600</v>
      </c>
      <c r="S27" s="84">
        <v>0</v>
      </c>
      <c r="T27" s="83">
        <v>520</v>
      </c>
      <c r="U27" s="83">
        <v>675</v>
      </c>
      <c r="V27" s="84">
        <v>9.0909090909090912E-2</v>
      </c>
      <c r="W27" s="84">
        <v>1.8181818181818181E-2</v>
      </c>
      <c r="X27" s="30">
        <v>20</v>
      </c>
      <c r="Y27" s="83">
        <v>420</v>
      </c>
      <c r="Z27" s="84">
        <v>-4.5454545454545456E-2</v>
      </c>
      <c r="AA27" s="83">
        <v>378</v>
      </c>
      <c r="AB27" s="83">
        <v>510</v>
      </c>
      <c r="AC27" s="84">
        <v>1.2048192771084338E-2</v>
      </c>
      <c r="AD27" s="84">
        <v>2.4096385542168677E-3</v>
      </c>
      <c r="AE27" s="30">
        <v>178</v>
      </c>
      <c r="AF27" s="83">
        <v>550</v>
      </c>
      <c r="AG27" s="84">
        <v>-5.1724137931034482E-2</v>
      </c>
      <c r="AH27" s="83">
        <v>495</v>
      </c>
      <c r="AI27" s="83">
        <v>650</v>
      </c>
      <c r="AJ27" s="84">
        <v>9.1743119266055051E-3</v>
      </c>
      <c r="AK27" s="84">
        <v>1.834862385321101E-3</v>
      </c>
      <c r="AL27" s="30">
        <v>182</v>
      </c>
      <c r="AM27" s="83">
        <v>750</v>
      </c>
      <c r="AN27" s="84">
        <v>-3.8461538461538464E-2</v>
      </c>
      <c r="AO27" s="83">
        <v>650</v>
      </c>
      <c r="AP27" s="83">
        <v>910</v>
      </c>
      <c r="AQ27" s="84">
        <v>5.6338028169014086E-2</v>
      </c>
      <c r="AR27" s="84">
        <v>1.1267605633802818E-2</v>
      </c>
      <c r="AS27" s="60" t="s">
        <v>345</v>
      </c>
    </row>
    <row r="28" spans="1:45" ht="11">
      <c r="B28" s="10" t="s">
        <v>171</v>
      </c>
      <c r="C28" s="30">
        <v>155</v>
      </c>
      <c r="D28" s="83">
        <v>335</v>
      </c>
      <c r="E28" s="84">
        <v>-4.2857142857142858E-2</v>
      </c>
      <c r="F28" s="83">
        <v>305</v>
      </c>
      <c r="G28" s="83">
        <v>350</v>
      </c>
      <c r="H28" s="84">
        <v>1.5151515151515152E-2</v>
      </c>
      <c r="I28" s="84">
        <v>3.0303030303030303E-3</v>
      </c>
      <c r="J28" s="30">
        <v>254</v>
      </c>
      <c r="K28" s="83">
        <v>390</v>
      </c>
      <c r="L28" s="84">
        <v>-4.878048780487805E-2</v>
      </c>
      <c r="M28" s="83">
        <v>365</v>
      </c>
      <c r="N28" s="83">
        <v>420</v>
      </c>
      <c r="O28" s="84">
        <v>2.6315789473684209E-2</v>
      </c>
      <c r="P28" s="84">
        <v>5.263157894736842E-3</v>
      </c>
      <c r="Q28" s="30">
        <v>76</v>
      </c>
      <c r="R28" s="83">
        <v>495</v>
      </c>
      <c r="S28" s="84">
        <v>1.020408163265306E-2</v>
      </c>
      <c r="T28" s="83">
        <v>450</v>
      </c>
      <c r="U28" s="83">
        <v>550</v>
      </c>
      <c r="V28" s="84">
        <v>0.1</v>
      </c>
      <c r="W28" s="84">
        <v>0.02</v>
      </c>
      <c r="X28" s="30">
        <v>24</v>
      </c>
      <c r="Y28" s="83">
        <v>405</v>
      </c>
      <c r="Z28" s="84">
        <v>-7.3529411764705881E-3</v>
      </c>
      <c r="AA28" s="83">
        <v>378</v>
      </c>
      <c r="AB28" s="83">
        <v>438</v>
      </c>
      <c r="AC28" s="84">
        <v>9.45945945945946E-2</v>
      </c>
      <c r="AD28" s="84">
        <v>1.891891891891892E-2</v>
      </c>
      <c r="AE28" s="30">
        <v>240</v>
      </c>
      <c r="AF28" s="83">
        <v>450</v>
      </c>
      <c r="AG28" s="84">
        <v>0</v>
      </c>
      <c r="AH28" s="83">
        <v>400</v>
      </c>
      <c r="AI28" s="83">
        <v>500</v>
      </c>
      <c r="AJ28" s="84">
        <v>7.1428571428571425E-2</v>
      </c>
      <c r="AK28" s="84">
        <v>1.4285714285714285E-2</v>
      </c>
      <c r="AL28" s="30">
        <v>105</v>
      </c>
      <c r="AM28" s="83">
        <v>575</v>
      </c>
      <c r="AN28" s="84">
        <v>2.6785714285714284E-2</v>
      </c>
      <c r="AO28" s="83">
        <v>500</v>
      </c>
      <c r="AP28" s="83">
        <v>650</v>
      </c>
      <c r="AQ28" s="84">
        <v>4.5454545454545456E-2</v>
      </c>
      <c r="AR28" s="84">
        <v>9.0909090909090905E-3</v>
      </c>
      <c r="AS28" s="60" t="s">
        <v>345</v>
      </c>
    </row>
    <row r="29" spans="1:45" ht="11">
      <c r="B29" s="10" t="s">
        <v>172</v>
      </c>
      <c r="C29" s="30">
        <v>624</v>
      </c>
      <c r="D29" s="83">
        <v>315</v>
      </c>
      <c r="E29" s="84">
        <v>4.6511627906976744E-2</v>
      </c>
      <c r="F29" s="83">
        <v>210</v>
      </c>
      <c r="G29" s="83">
        <v>350</v>
      </c>
      <c r="H29" s="84">
        <v>0.26</v>
      </c>
      <c r="I29" s="84">
        <v>5.2000000000000005E-2</v>
      </c>
      <c r="J29" s="30">
        <v>1350</v>
      </c>
      <c r="K29" s="83">
        <v>400</v>
      </c>
      <c r="L29" s="84">
        <v>-0.1111111111111111</v>
      </c>
      <c r="M29" s="83">
        <v>360</v>
      </c>
      <c r="N29" s="83">
        <v>440</v>
      </c>
      <c r="O29" s="84">
        <v>2.564102564102564E-2</v>
      </c>
      <c r="P29" s="84">
        <v>5.1282051282051282E-3</v>
      </c>
      <c r="Q29" s="30">
        <v>247</v>
      </c>
      <c r="R29" s="83">
        <v>485</v>
      </c>
      <c r="S29" s="84">
        <v>-8.4905660377358486E-2</v>
      </c>
      <c r="T29" s="83">
        <v>430</v>
      </c>
      <c r="U29" s="83">
        <v>550</v>
      </c>
      <c r="V29" s="84">
        <v>-6.1475409836065573E-3</v>
      </c>
      <c r="W29" s="84">
        <v>-1.2295081967213114E-3</v>
      </c>
      <c r="X29" s="30">
        <v>50</v>
      </c>
      <c r="Y29" s="83">
        <v>400</v>
      </c>
      <c r="Z29" s="84">
        <v>-3.614457831325301E-2</v>
      </c>
      <c r="AA29" s="83">
        <v>370</v>
      </c>
      <c r="AB29" s="83">
        <v>430</v>
      </c>
      <c r="AC29" s="84">
        <v>3.896103896103896E-2</v>
      </c>
      <c r="AD29" s="84">
        <v>7.7922077922077922E-3</v>
      </c>
      <c r="AE29" s="30">
        <v>274</v>
      </c>
      <c r="AF29" s="83">
        <v>460</v>
      </c>
      <c r="AG29" s="84">
        <v>-4.1666666666666664E-2</v>
      </c>
      <c r="AH29" s="83">
        <v>410</v>
      </c>
      <c r="AI29" s="83">
        <v>550</v>
      </c>
      <c r="AJ29" s="84">
        <v>2.2222222222222223E-2</v>
      </c>
      <c r="AK29" s="84">
        <v>4.4444444444444444E-3</v>
      </c>
      <c r="AL29" s="30">
        <v>130</v>
      </c>
      <c r="AM29" s="83">
        <v>620</v>
      </c>
      <c r="AN29" s="84">
        <v>3.3333333333333333E-2</v>
      </c>
      <c r="AO29" s="83">
        <v>520</v>
      </c>
      <c r="AP29" s="83">
        <v>700</v>
      </c>
      <c r="AQ29" s="84">
        <v>6.8965517241379309E-2</v>
      </c>
      <c r="AR29" s="84">
        <v>1.3793103448275862E-2</v>
      </c>
      <c r="AS29" s="60" t="s">
        <v>345</v>
      </c>
    </row>
    <row r="30" spans="1:45" ht="11">
      <c r="B30" s="10" t="s">
        <v>173</v>
      </c>
      <c r="C30" s="30">
        <v>172</v>
      </c>
      <c r="D30" s="83">
        <v>340</v>
      </c>
      <c r="E30" s="84">
        <v>-8.1081081081081086E-2</v>
      </c>
      <c r="F30" s="83">
        <v>320</v>
      </c>
      <c r="G30" s="83">
        <v>350</v>
      </c>
      <c r="H30" s="84">
        <v>-2.8571428571428571E-2</v>
      </c>
      <c r="I30" s="84">
        <v>-5.7142857142857143E-3</v>
      </c>
      <c r="J30" s="30">
        <v>626</v>
      </c>
      <c r="K30" s="83">
        <v>400</v>
      </c>
      <c r="L30" s="84">
        <v>-8.0459770114942528E-2</v>
      </c>
      <c r="M30" s="83">
        <v>375</v>
      </c>
      <c r="N30" s="83">
        <v>440</v>
      </c>
      <c r="O30" s="84">
        <v>-2.4390243902439025E-2</v>
      </c>
      <c r="P30" s="84">
        <v>-4.8780487804878049E-3</v>
      </c>
      <c r="Q30" s="30">
        <v>239</v>
      </c>
      <c r="R30" s="83">
        <v>520</v>
      </c>
      <c r="S30" s="84">
        <v>-9.5238095238095247E-3</v>
      </c>
      <c r="T30" s="83">
        <v>480</v>
      </c>
      <c r="U30" s="83">
        <v>575</v>
      </c>
      <c r="V30" s="84">
        <v>8.3333333333333329E-2</v>
      </c>
      <c r="W30" s="84">
        <v>1.6666666666666666E-2</v>
      </c>
      <c r="X30" s="30">
        <v>35</v>
      </c>
      <c r="Y30" s="83">
        <v>420</v>
      </c>
      <c r="Z30" s="84">
        <v>5.5276381909547742E-2</v>
      </c>
      <c r="AA30" s="83">
        <v>390</v>
      </c>
      <c r="AB30" s="83">
        <v>470</v>
      </c>
      <c r="AC30" s="84">
        <v>0.10526315789473684</v>
      </c>
      <c r="AD30" s="84">
        <v>2.1052631578947368E-2</v>
      </c>
      <c r="AE30" s="30">
        <v>328</v>
      </c>
      <c r="AF30" s="83">
        <v>485</v>
      </c>
      <c r="AG30" s="84">
        <v>3.1914893617021274E-2</v>
      </c>
      <c r="AH30" s="83">
        <v>430</v>
      </c>
      <c r="AI30" s="83">
        <v>530</v>
      </c>
      <c r="AJ30" s="84">
        <v>7.7777777777777779E-2</v>
      </c>
      <c r="AK30" s="84">
        <v>1.5555555555555555E-2</v>
      </c>
      <c r="AL30" s="30">
        <v>375</v>
      </c>
      <c r="AM30" s="83">
        <v>600</v>
      </c>
      <c r="AN30" s="84">
        <v>0</v>
      </c>
      <c r="AO30" s="83">
        <v>530</v>
      </c>
      <c r="AP30" s="83">
        <v>700</v>
      </c>
      <c r="AQ30" s="84">
        <v>0.1111111111111111</v>
      </c>
      <c r="AR30" s="84">
        <v>2.222222222222222E-2</v>
      </c>
      <c r="AS30" s="60" t="s">
        <v>345</v>
      </c>
    </row>
    <row r="31" spans="1:45" ht="11">
      <c r="B31" s="10" t="s">
        <v>174</v>
      </c>
      <c r="C31" s="30">
        <v>219</v>
      </c>
      <c r="D31" s="83">
        <v>240</v>
      </c>
      <c r="E31" s="84">
        <v>-5.8823529411764705E-2</v>
      </c>
      <c r="F31" s="83">
        <v>200</v>
      </c>
      <c r="G31" s="83">
        <v>320</v>
      </c>
      <c r="H31" s="84">
        <v>9.0909090909090912E-2</v>
      </c>
      <c r="I31" s="84">
        <v>1.8181818181818181E-2</v>
      </c>
      <c r="J31" s="30">
        <v>272</v>
      </c>
      <c r="K31" s="83">
        <v>395</v>
      </c>
      <c r="L31" s="84">
        <v>-9.1954022988505746E-2</v>
      </c>
      <c r="M31" s="83">
        <v>370</v>
      </c>
      <c r="N31" s="83">
        <v>425</v>
      </c>
      <c r="O31" s="84">
        <v>-1.2500000000000001E-2</v>
      </c>
      <c r="P31" s="84">
        <v>-2.5000000000000001E-3</v>
      </c>
      <c r="Q31" s="30">
        <v>151</v>
      </c>
      <c r="R31" s="83">
        <v>530</v>
      </c>
      <c r="S31" s="84">
        <v>-3.6363636363636362E-2</v>
      </c>
      <c r="T31" s="83">
        <v>475</v>
      </c>
      <c r="U31" s="83">
        <v>590</v>
      </c>
      <c r="V31" s="84">
        <v>0</v>
      </c>
      <c r="W31" s="84">
        <v>0</v>
      </c>
      <c r="X31" s="30">
        <v>48</v>
      </c>
      <c r="Y31" s="83">
        <v>397</v>
      </c>
      <c r="Z31" s="84">
        <v>-3.8740920096852302E-2</v>
      </c>
      <c r="AA31" s="83">
        <v>378</v>
      </c>
      <c r="AB31" s="83">
        <v>428</v>
      </c>
      <c r="AC31" s="84">
        <v>5.0632911392405064E-3</v>
      </c>
      <c r="AD31" s="84">
        <v>1.0126582278481013E-3</v>
      </c>
      <c r="AE31" s="30">
        <v>284</v>
      </c>
      <c r="AF31" s="83">
        <v>480</v>
      </c>
      <c r="AG31" s="84">
        <v>-0.04</v>
      </c>
      <c r="AH31" s="83">
        <v>400</v>
      </c>
      <c r="AI31" s="83">
        <v>550</v>
      </c>
      <c r="AJ31" s="84">
        <v>4.3478260869565216E-2</v>
      </c>
      <c r="AK31" s="84">
        <v>8.6956521739130436E-3</v>
      </c>
      <c r="AL31" s="30">
        <v>142</v>
      </c>
      <c r="AM31" s="83">
        <v>600</v>
      </c>
      <c r="AN31" s="84">
        <v>-7.6923076923076927E-2</v>
      </c>
      <c r="AO31" s="83">
        <v>500</v>
      </c>
      <c r="AP31" s="83">
        <v>742</v>
      </c>
      <c r="AQ31" s="84">
        <v>0</v>
      </c>
      <c r="AR31" s="84">
        <v>0</v>
      </c>
      <c r="AS31" s="60" t="s">
        <v>345</v>
      </c>
    </row>
    <row r="32" spans="1:45" ht="11">
      <c r="B32" s="10" t="s">
        <v>175</v>
      </c>
      <c r="C32" s="30">
        <v>346</v>
      </c>
      <c r="D32" s="83">
        <v>330</v>
      </c>
      <c r="E32" s="84">
        <v>-5.7142857142857141E-2</v>
      </c>
      <c r="F32" s="83">
        <v>280</v>
      </c>
      <c r="G32" s="83">
        <v>360</v>
      </c>
      <c r="H32" s="84">
        <v>1.5384615384615385E-2</v>
      </c>
      <c r="I32" s="84">
        <v>3.0769230769230769E-3</v>
      </c>
      <c r="J32" s="30">
        <v>841</v>
      </c>
      <c r="K32" s="83">
        <v>410</v>
      </c>
      <c r="L32" s="84">
        <v>-8.8888888888888892E-2</v>
      </c>
      <c r="M32" s="83">
        <v>370</v>
      </c>
      <c r="N32" s="83">
        <v>470</v>
      </c>
      <c r="O32" s="84">
        <v>-1.2048192771084338E-2</v>
      </c>
      <c r="P32" s="84">
        <v>-2.4096385542168677E-3</v>
      </c>
      <c r="Q32" s="30">
        <v>199</v>
      </c>
      <c r="R32" s="83">
        <v>615</v>
      </c>
      <c r="S32" s="84">
        <v>-5.3846153846153849E-2</v>
      </c>
      <c r="T32" s="83">
        <v>520</v>
      </c>
      <c r="U32" s="83">
        <v>740</v>
      </c>
      <c r="V32" s="84">
        <v>7.8947368421052627E-2</v>
      </c>
      <c r="W32" s="84">
        <v>1.5789473684210527E-2</v>
      </c>
      <c r="X32" s="30">
        <v>52</v>
      </c>
      <c r="Y32" s="83">
        <v>485</v>
      </c>
      <c r="Z32" s="84">
        <v>-9.0056285178236398E-2</v>
      </c>
      <c r="AA32" s="83">
        <v>433</v>
      </c>
      <c r="AB32" s="83">
        <v>540</v>
      </c>
      <c r="AC32" s="84">
        <v>-2.0202020202020204E-2</v>
      </c>
      <c r="AD32" s="84">
        <v>-4.0404040404040404E-3</v>
      </c>
      <c r="AE32" s="30">
        <v>183</v>
      </c>
      <c r="AF32" s="83">
        <v>650</v>
      </c>
      <c r="AG32" s="84">
        <v>-1.5151515151515152E-2</v>
      </c>
      <c r="AH32" s="83">
        <v>550</v>
      </c>
      <c r="AI32" s="83">
        <v>795</v>
      </c>
      <c r="AJ32" s="84">
        <v>2.3622047244094488E-2</v>
      </c>
      <c r="AK32" s="84">
        <v>4.7244094488188976E-3</v>
      </c>
      <c r="AL32" s="30">
        <v>182</v>
      </c>
      <c r="AM32" s="83">
        <v>880</v>
      </c>
      <c r="AN32" s="84">
        <v>-2.2222222222222223E-2</v>
      </c>
      <c r="AO32" s="83">
        <v>750</v>
      </c>
      <c r="AP32" s="83">
        <v>1050</v>
      </c>
      <c r="AQ32" s="84">
        <v>3.5294117647058823E-2</v>
      </c>
      <c r="AR32" s="84">
        <v>7.058823529411765E-3</v>
      </c>
      <c r="AS32" s="60" t="s">
        <v>345</v>
      </c>
    </row>
    <row r="33" spans="1:45" ht="11">
      <c r="B33" s="10" t="s">
        <v>176</v>
      </c>
      <c r="C33" s="30">
        <v>37</v>
      </c>
      <c r="D33" s="83">
        <v>350</v>
      </c>
      <c r="E33" s="84">
        <v>-9.0909090909090912E-2</v>
      </c>
      <c r="F33" s="83">
        <v>300</v>
      </c>
      <c r="G33" s="83">
        <v>390</v>
      </c>
      <c r="H33" s="84">
        <v>-4.1095890410958902E-2</v>
      </c>
      <c r="I33" s="84">
        <v>-8.21917808219178E-3</v>
      </c>
      <c r="J33" s="30">
        <v>350</v>
      </c>
      <c r="K33" s="83">
        <v>420</v>
      </c>
      <c r="L33" s="84">
        <v>-5.6179775280898875E-2</v>
      </c>
      <c r="M33" s="83">
        <v>380</v>
      </c>
      <c r="N33" s="83">
        <v>475</v>
      </c>
      <c r="O33" s="84">
        <v>6.3291139240506333E-2</v>
      </c>
      <c r="P33" s="84">
        <v>1.2658227848101267E-2</v>
      </c>
      <c r="Q33" s="30">
        <v>85</v>
      </c>
      <c r="R33" s="83">
        <v>590</v>
      </c>
      <c r="S33" s="84">
        <v>-2.9605263157894735E-2</v>
      </c>
      <c r="T33" s="83">
        <v>520</v>
      </c>
      <c r="U33" s="83">
        <v>675</v>
      </c>
      <c r="V33" s="84">
        <v>9.2592592592592587E-2</v>
      </c>
      <c r="W33" s="84">
        <v>1.8518518518518517E-2</v>
      </c>
      <c r="X33" s="30">
        <v>27</v>
      </c>
      <c r="Y33" s="83">
        <v>475</v>
      </c>
      <c r="Z33" s="84">
        <v>3.2608695652173912E-2</v>
      </c>
      <c r="AA33" s="83">
        <v>400</v>
      </c>
      <c r="AB33" s="83">
        <v>530</v>
      </c>
      <c r="AC33" s="84">
        <v>0.10465116279069768</v>
      </c>
      <c r="AD33" s="84">
        <v>2.0930232558139535E-2</v>
      </c>
      <c r="AE33" s="30">
        <v>92</v>
      </c>
      <c r="AF33" s="83">
        <v>600</v>
      </c>
      <c r="AG33" s="84">
        <v>-8.2644628099173556E-3</v>
      </c>
      <c r="AH33" s="83">
        <v>530</v>
      </c>
      <c r="AI33" s="83">
        <v>730</v>
      </c>
      <c r="AJ33" s="84">
        <v>0</v>
      </c>
      <c r="AK33" s="84">
        <v>0</v>
      </c>
      <c r="AL33" s="30">
        <v>84</v>
      </c>
      <c r="AM33" s="83">
        <v>913</v>
      </c>
      <c r="AN33" s="84">
        <v>6.1627906976744189E-2</v>
      </c>
      <c r="AO33" s="83">
        <v>767</v>
      </c>
      <c r="AP33" s="83">
        <v>1098</v>
      </c>
      <c r="AQ33" s="84">
        <v>0.14124999999999999</v>
      </c>
      <c r="AR33" s="84">
        <v>2.8249999999999997E-2</v>
      </c>
      <c r="AS33" s="60" t="s">
        <v>345</v>
      </c>
    </row>
    <row r="34" spans="1:45" ht="11">
      <c r="B34" s="10" t="s">
        <v>177</v>
      </c>
      <c r="C34" s="30">
        <v>169</v>
      </c>
      <c r="D34" s="83">
        <v>340</v>
      </c>
      <c r="E34" s="84">
        <v>-5.5555555555555552E-2</v>
      </c>
      <c r="F34" s="83">
        <v>310</v>
      </c>
      <c r="G34" s="83">
        <v>370</v>
      </c>
      <c r="H34" s="84">
        <v>3.0303030303030304E-2</v>
      </c>
      <c r="I34" s="84">
        <v>6.0606060606060606E-3</v>
      </c>
      <c r="J34" s="30">
        <v>501</v>
      </c>
      <c r="K34" s="83">
        <v>390</v>
      </c>
      <c r="L34" s="84">
        <v>-7.1428571428571425E-2</v>
      </c>
      <c r="M34" s="83">
        <v>355</v>
      </c>
      <c r="N34" s="83">
        <v>425</v>
      </c>
      <c r="O34" s="84">
        <v>3.4482758620689655E-2</v>
      </c>
      <c r="P34" s="84">
        <v>6.8965517241379309E-3</v>
      </c>
      <c r="Q34" s="30">
        <v>285</v>
      </c>
      <c r="R34" s="83">
        <v>499</v>
      </c>
      <c r="S34" s="84">
        <v>-4.0384615384615387E-2</v>
      </c>
      <c r="T34" s="83">
        <v>420</v>
      </c>
      <c r="U34" s="83">
        <v>580</v>
      </c>
      <c r="V34" s="84">
        <v>8.0808080808080808E-3</v>
      </c>
      <c r="W34" s="84">
        <v>1.6161616161616162E-3</v>
      </c>
      <c r="X34" s="30">
        <v>37</v>
      </c>
      <c r="Y34" s="83">
        <v>400</v>
      </c>
      <c r="Z34" s="84">
        <v>0</v>
      </c>
      <c r="AA34" s="83">
        <v>380</v>
      </c>
      <c r="AB34" s="83">
        <v>435</v>
      </c>
      <c r="AC34" s="84">
        <v>7.8167115902964962E-2</v>
      </c>
      <c r="AD34" s="84">
        <v>1.5633423180592992E-2</v>
      </c>
      <c r="AE34" s="30">
        <v>228</v>
      </c>
      <c r="AF34" s="83">
        <v>450</v>
      </c>
      <c r="AG34" s="84">
        <v>-4.2553191489361701E-2</v>
      </c>
      <c r="AH34" s="83">
        <v>395</v>
      </c>
      <c r="AI34" s="83">
        <v>500</v>
      </c>
      <c r="AJ34" s="84">
        <v>2.2727272727272728E-2</v>
      </c>
      <c r="AK34" s="84">
        <v>4.5454545454545452E-3</v>
      </c>
      <c r="AL34" s="30">
        <v>96</v>
      </c>
      <c r="AM34" s="83">
        <v>600</v>
      </c>
      <c r="AN34" s="84">
        <v>-5.9561128526645767E-2</v>
      </c>
      <c r="AO34" s="83">
        <v>520</v>
      </c>
      <c r="AP34" s="83">
        <v>668</v>
      </c>
      <c r="AQ34" s="84">
        <v>4.3478260869565216E-2</v>
      </c>
      <c r="AR34" s="84">
        <v>8.6956521739130436E-3</v>
      </c>
      <c r="AS34" s="60" t="s">
        <v>345</v>
      </c>
    </row>
    <row r="35" spans="1:45" ht="11">
      <c r="B35" s="10" t="s">
        <v>178</v>
      </c>
      <c r="C35" s="30">
        <v>456</v>
      </c>
      <c r="D35" s="83">
        <v>280</v>
      </c>
      <c r="E35" s="84">
        <v>-9.6774193548387094E-2</v>
      </c>
      <c r="F35" s="83">
        <v>235</v>
      </c>
      <c r="G35" s="83">
        <v>325</v>
      </c>
      <c r="H35" s="84">
        <v>3.7037037037037035E-2</v>
      </c>
      <c r="I35" s="84">
        <v>7.4074074074074068E-3</v>
      </c>
      <c r="J35" s="30">
        <v>943</v>
      </c>
      <c r="K35" s="83">
        <v>360</v>
      </c>
      <c r="L35" s="84">
        <v>-0.1</v>
      </c>
      <c r="M35" s="83">
        <v>340</v>
      </c>
      <c r="N35" s="83">
        <v>400</v>
      </c>
      <c r="O35" s="84">
        <v>0</v>
      </c>
      <c r="P35" s="84">
        <v>0</v>
      </c>
      <c r="Q35" s="30">
        <v>448</v>
      </c>
      <c r="R35" s="83">
        <v>450</v>
      </c>
      <c r="S35" s="84">
        <v>-6.25E-2</v>
      </c>
      <c r="T35" s="83">
        <v>400</v>
      </c>
      <c r="U35" s="83">
        <v>499</v>
      </c>
      <c r="V35" s="84">
        <v>1.1235955056179775E-2</v>
      </c>
      <c r="W35" s="84">
        <v>2.2471910112359548E-3</v>
      </c>
      <c r="X35" s="30">
        <v>55</v>
      </c>
      <c r="Y35" s="83">
        <v>400</v>
      </c>
      <c r="Z35" s="84">
        <v>0</v>
      </c>
      <c r="AA35" s="83">
        <v>370</v>
      </c>
      <c r="AB35" s="83">
        <v>420</v>
      </c>
      <c r="AC35" s="84">
        <v>5.2631578947368418E-2</v>
      </c>
      <c r="AD35" s="84">
        <v>1.0526315789473684E-2</v>
      </c>
      <c r="AE35" s="30">
        <v>225</v>
      </c>
      <c r="AF35" s="83">
        <v>420</v>
      </c>
      <c r="AG35" s="84">
        <v>-6.6666666666666666E-2</v>
      </c>
      <c r="AH35" s="83">
        <v>385</v>
      </c>
      <c r="AI35" s="83">
        <v>480</v>
      </c>
      <c r="AJ35" s="84">
        <v>0.05</v>
      </c>
      <c r="AK35" s="84">
        <v>0.01</v>
      </c>
      <c r="AL35" s="30">
        <v>121</v>
      </c>
      <c r="AM35" s="83">
        <v>500</v>
      </c>
      <c r="AN35" s="84">
        <v>-9.0909090909090912E-2</v>
      </c>
      <c r="AO35" s="83">
        <v>410</v>
      </c>
      <c r="AP35" s="83">
        <v>620</v>
      </c>
      <c r="AQ35" s="84">
        <v>-6.1913696060037521E-2</v>
      </c>
      <c r="AR35" s="84">
        <v>-1.2382739212007504E-2</v>
      </c>
      <c r="AS35" s="60" t="s">
        <v>345</v>
      </c>
    </row>
    <row r="36" spans="1:45" ht="11">
      <c r="B36" s="10" t="s">
        <v>179</v>
      </c>
      <c r="C36" s="30">
        <v>49</v>
      </c>
      <c r="D36" s="83">
        <v>340</v>
      </c>
      <c r="E36" s="84">
        <v>-5.5555555555555552E-2</v>
      </c>
      <c r="F36" s="83">
        <v>320</v>
      </c>
      <c r="G36" s="83">
        <v>350</v>
      </c>
      <c r="H36" s="84">
        <v>-4.2253521126760563E-2</v>
      </c>
      <c r="I36" s="84">
        <v>-8.4507042253521118E-3</v>
      </c>
      <c r="J36" s="30">
        <v>268</v>
      </c>
      <c r="K36" s="83">
        <v>400</v>
      </c>
      <c r="L36" s="84">
        <v>-4.7619047619047616E-2</v>
      </c>
      <c r="M36" s="83">
        <v>380</v>
      </c>
      <c r="N36" s="83">
        <v>428</v>
      </c>
      <c r="O36" s="84">
        <v>3.896103896103896E-2</v>
      </c>
      <c r="P36" s="84">
        <v>7.7922077922077922E-3</v>
      </c>
      <c r="Q36" s="30">
        <v>198</v>
      </c>
      <c r="R36" s="83">
        <v>500</v>
      </c>
      <c r="S36" s="84">
        <v>0</v>
      </c>
      <c r="T36" s="83">
        <v>450</v>
      </c>
      <c r="U36" s="83">
        <v>550</v>
      </c>
      <c r="V36" s="84">
        <v>0.12359550561797752</v>
      </c>
      <c r="W36" s="84">
        <v>2.4719101123595506E-2</v>
      </c>
      <c r="X36" s="30">
        <v>22</v>
      </c>
      <c r="Y36" s="83">
        <v>398</v>
      </c>
      <c r="Z36" s="84">
        <v>-5.2380952380952382E-2</v>
      </c>
      <c r="AA36" s="83">
        <v>375</v>
      </c>
      <c r="AB36" s="83">
        <v>425</v>
      </c>
      <c r="AC36" s="84">
        <v>4.736842105263158E-2</v>
      </c>
      <c r="AD36" s="84">
        <v>9.4736842105263164E-3</v>
      </c>
      <c r="AE36" s="30">
        <v>193</v>
      </c>
      <c r="AF36" s="83">
        <v>465</v>
      </c>
      <c r="AG36" s="84">
        <v>-1.0638297872340425E-2</v>
      </c>
      <c r="AH36" s="83">
        <v>420</v>
      </c>
      <c r="AI36" s="83">
        <v>530</v>
      </c>
      <c r="AJ36" s="84">
        <v>3.3333333333333333E-2</v>
      </c>
      <c r="AK36" s="84">
        <v>6.6666666666666662E-3</v>
      </c>
      <c r="AL36" s="30">
        <v>217</v>
      </c>
      <c r="AM36" s="83">
        <v>600</v>
      </c>
      <c r="AN36" s="84">
        <v>0</v>
      </c>
      <c r="AO36" s="83">
        <v>530</v>
      </c>
      <c r="AP36" s="83">
        <v>695</v>
      </c>
      <c r="AQ36" s="84">
        <v>9.0909090909090912E-2</v>
      </c>
      <c r="AR36" s="84">
        <v>1.8181818181818181E-2</v>
      </c>
      <c r="AS36" s="60" t="s">
        <v>345</v>
      </c>
    </row>
    <row r="37" spans="1:45" ht="11">
      <c r="B37" s="10" t="s">
        <v>180</v>
      </c>
      <c r="C37" s="30">
        <v>469</v>
      </c>
      <c r="D37" s="83">
        <v>320</v>
      </c>
      <c r="E37" s="84">
        <v>-8.5714285714285715E-2</v>
      </c>
      <c r="F37" s="83">
        <v>250</v>
      </c>
      <c r="G37" s="83">
        <v>350</v>
      </c>
      <c r="H37" s="84">
        <v>-8.5714285714285715E-2</v>
      </c>
      <c r="I37" s="84">
        <v>-1.7142857142857144E-2</v>
      </c>
      <c r="J37" s="30">
        <v>540</v>
      </c>
      <c r="K37" s="83">
        <v>410</v>
      </c>
      <c r="L37" s="84">
        <v>-0.10869565217391304</v>
      </c>
      <c r="M37" s="83">
        <v>370</v>
      </c>
      <c r="N37" s="83">
        <v>460</v>
      </c>
      <c r="O37" s="84">
        <v>-4.2056074766355138E-2</v>
      </c>
      <c r="P37" s="84">
        <v>-8.4112149532710283E-3</v>
      </c>
      <c r="Q37" s="30">
        <v>61</v>
      </c>
      <c r="R37" s="83">
        <v>575</v>
      </c>
      <c r="S37" s="84">
        <v>-0.1015625</v>
      </c>
      <c r="T37" s="83">
        <v>500</v>
      </c>
      <c r="U37" s="83">
        <v>690</v>
      </c>
      <c r="V37" s="84">
        <v>1.7699115044247787E-2</v>
      </c>
      <c r="W37" s="84">
        <v>3.5398230088495575E-3</v>
      </c>
      <c r="X37" s="30">
        <v>44</v>
      </c>
      <c r="Y37" s="83">
        <v>573</v>
      </c>
      <c r="Z37" s="84">
        <v>5.263157894736842E-3</v>
      </c>
      <c r="AA37" s="83">
        <v>500</v>
      </c>
      <c r="AB37" s="83">
        <v>645</v>
      </c>
      <c r="AC37" s="84">
        <v>9.1428571428571428E-2</v>
      </c>
      <c r="AD37" s="84">
        <v>1.8285714285714287E-2</v>
      </c>
      <c r="AE37" s="30">
        <v>61</v>
      </c>
      <c r="AF37" s="83">
        <v>705</v>
      </c>
      <c r="AG37" s="84">
        <v>2.9197080291970802E-2</v>
      </c>
      <c r="AH37" s="83">
        <v>630</v>
      </c>
      <c r="AI37" s="83">
        <v>790</v>
      </c>
      <c r="AJ37" s="84">
        <v>7.1428571428571426E-3</v>
      </c>
      <c r="AK37" s="84">
        <v>1.4285714285714286E-3</v>
      </c>
      <c r="AL37" s="30">
        <v>39</v>
      </c>
      <c r="AM37" s="83">
        <v>995</v>
      </c>
      <c r="AN37" s="84">
        <v>5.2910052910052907E-2</v>
      </c>
      <c r="AO37" s="83">
        <v>850</v>
      </c>
      <c r="AP37" s="83">
        <v>1250</v>
      </c>
      <c r="AQ37" s="84">
        <v>2.5773195876288658E-2</v>
      </c>
      <c r="AR37" s="84">
        <v>5.1546391752577319E-3</v>
      </c>
      <c r="AS37" s="60" t="s">
        <v>345</v>
      </c>
    </row>
    <row r="38" spans="1:45" ht="11">
      <c r="B38" s="10" t="s">
        <v>181</v>
      </c>
      <c r="C38" s="30">
        <v>115</v>
      </c>
      <c r="D38" s="83">
        <v>355</v>
      </c>
      <c r="E38" s="84">
        <v>-1.3888888888888888E-2</v>
      </c>
      <c r="F38" s="83">
        <v>310</v>
      </c>
      <c r="G38" s="83">
        <v>400</v>
      </c>
      <c r="H38" s="84">
        <v>-5.3333333333333337E-2</v>
      </c>
      <c r="I38" s="84">
        <v>-1.0666666666666668E-2</v>
      </c>
      <c r="J38" s="30">
        <v>411</v>
      </c>
      <c r="K38" s="83">
        <v>420</v>
      </c>
      <c r="L38" s="84">
        <v>-9.6774193548387094E-2</v>
      </c>
      <c r="M38" s="83">
        <v>390</v>
      </c>
      <c r="N38" s="83">
        <v>480</v>
      </c>
      <c r="O38" s="84">
        <v>7.6923076923076927E-2</v>
      </c>
      <c r="P38" s="84">
        <v>1.5384615384615385E-2</v>
      </c>
      <c r="Q38" s="30">
        <v>302</v>
      </c>
      <c r="R38" s="83">
        <v>480</v>
      </c>
      <c r="S38" s="84">
        <v>-0.04</v>
      </c>
      <c r="T38" s="83">
        <v>435</v>
      </c>
      <c r="U38" s="83">
        <v>550</v>
      </c>
      <c r="V38" s="84">
        <v>0</v>
      </c>
      <c r="W38" s="84">
        <v>0</v>
      </c>
      <c r="X38" s="30">
        <v>27</v>
      </c>
      <c r="Y38" s="83">
        <v>400</v>
      </c>
      <c r="Z38" s="84">
        <v>-4.7619047619047616E-2</v>
      </c>
      <c r="AA38" s="83">
        <v>370</v>
      </c>
      <c r="AB38" s="83">
        <v>450</v>
      </c>
      <c r="AC38" s="84">
        <v>6.6666666666666666E-2</v>
      </c>
      <c r="AD38" s="84">
        <v>1.3333333333333332E-2</v>
      </c>
      <c r="AE38" s="30">
        <v>613</v>
      </c>
      <c r="AF38" s="83">
        <v>450</v>
      </c>
      <c r="AG38" s="84">
        <v>-2.1739130434782608E-2</v>
      </c>
      <c r="AH38" s="83">
        <v>420</v>
      </c>
      <c r="AI38" s="83">
        <v>500</v>
      </c>
      <c r="AJ38" s="84">
        <v>4.6511627906976744E-2</v>
      </c>
      <c r="AK38" s="84">
        <v>9.3023255813953487E-3</v>
      </c>
      <c r="AL38" s="30">
        <v>504</v>
      </c>
      <c r="AM38" s="83">
        <v>540</v>
      </c>
      <c r="AN38" s="84">
        <v>-1.8181818181818181E-2</v>
      </c>
      <c r="AO38" s="83">
        <v>480</v>
      </c>
      <c r="AP38" s="83">
        <v>600</v>
      </c>
      <c r="AQ38" s="84">
        <v>5.8823529411764705E-2</v>
      </c>
      <c r="AR38" s="84">
        <v>1.1764705882352941E-2</v>
      </c>
      <c r="AS38" s="60" t="s">
        <v>345</v>
      </c>
    </row>
    <row r="39" spans="1:45" ht="11">
      <c r="B39" s="10" t="s">
        <v>182</v>
      </c>
      <c r="C39" s="30">
        <v>843</v>
      </c>
      <c r="D39" s="83">
        <v>300</v>
      </c>
      <c r="E39" s="84">
        <v>-7.6923076923076927E-2</v>
      </c>
      <c r="F39" s="83">
        <v>240</v>
      </c>
      <c r="G39" s="83">
        <v>350</v>
      </c>
      <c r="H39" s="84">
        <v>1.6949152542372881E-2</v>
      </c>
      <c r="I39" s="84">
        <v>3.3898305084745762E-3</v>
      </c>
      <c r="J39" s="30">
        <v>934</v>
      </c>
      <c r="K39" s="83">
        <v>400</v>
      </c>
      <c r="L39" s="84">
        <v>-0.13043478260869565</v>
      </c>
      <c r="M39" s="83">
        <v>350</v>
      </c>
      <c r="N39" s="83">
        <v>460</v>
      </c>
      <c r="O39" s="84">
        <v>-4.7619047619047616E-2</v>
      </c>
      <c r="P39" s="84">
        <v>-9.5238095238095229E-3</v>
      </c>
      <c r="Q39" s="30">
        <v>111</v>
      </c>
      <c r="R39" s="83">
        <v>670</v>
      </c>
      <c r="S39" s="84">
        <v>-4.9645390070921988E-2</v>
      </c>
      <c r="T39" s="83">
        <v>545</v>
      </c>
      <c r="U39" s="83">
        <v>800</v>
      </c>
      <c r="V39" s="84">
        <v>0.12605042016806722</v>
      </c>
      <c r="W39" s="84">
        <v>2.5210084033613446E-2</v>
      </c>
      <c r="X39" s="30">
        <v>42</v>
      </c>
      <c r="Y39" s="83">
        <v>595</v>
      </c>
      <c r="Z39" s="84">
        <v>0</v>
      </c>
      <c r="AA39" s="83">
        <v>525</v>
      </c>
      <c r="AB39" s="83">
        <v>675</v>
      </c>
      <c r="AC39" s="84">
        <v>0.12264150943396226</v>
      </c>
      <c r="AD39" s="84">
        <v>2.4528301886792454E-2</v>
      </c>
      <c r="AE39" s="30">
        <v>86</v>
      </c>
      <c r="AF39" s="83">
        <v>765</v>
      </c>
      <c r="AG39" s="84">
        <v>0.02</v>
      </c>
      <c r="AH39" s="83">
        <v>675</v>
      </c>
      <c r="AI39" s="83">
        <v>900</v>
      </c>
      <c r="AJ39" s="84">
        <v>9.285714285714286E-2</v>
      </c>
      <c r="AK39" s="84">
        <v>1.8571428571428572E-2</v>
      </c>
      <c r="AL39" s="30">
        <v>50</v>
      </c>
      <c r="AM39" s="83">
        <v>1063</v>
      </c>
      <c r="AN39" s="84">
        <v>7.5829383886255926E-3</v>
      </c>
      <c r="AO39" s="83">
        <v>900</v>
      </c>
      <c r="AP39" s="83">
        <v>1400</v>
      </c>
      <c r="AQ39" s="84">
        <v>6.3E-2</v>
      </c>
      <c r="AR39" s="84">
        <v>1.26E-2</v>
      </c>
      <c r="AS39" s="60" t="s">
        <v>345</v>
      </c>
    </row>
    <row r="40" spans="1:45" ht="11">
      <c r="B40" s="10" t="s">
        <v>183</v>
      </c>
      <c r="C40" s="30">
        <v>84</v>
      </c>
      <c r="D40" s="83">
        <v>338</v>
      </c>
      <c r="E40" s="84">
        <v>-9.8666666666666666E-2</v>
      </c>
      <c r="F40" s="83">
        <v>301</v>
      </c>
      <c r="G40" s="83">
        <v>360</v>
      </c>
      <c r="H40" s="84">
        <v>-6.1111111111111109E-2</v>
      </c>
      <c r="I40" s="84">
        <v>-1.2222222222222221E-2</v>
      </c>
      <c r="J40" s="30">
        <v>544</v>
      </c>
      <c r="K40" s="83">
        <v>400</v>
      </c>
      <c r="L40" s="84">
        <v>-9.0909090909090912E-2</v>
      </c>
      <c r="M40" s="83">
        <v>360</v>
      </c>
      <c r="N40" s="83">
        <v>465</v>
      </c>
      <c r="O40" s="84">
        <v>0</v>
      </c>
      <c r="P40" s="84">
        <v>0</v>
      </c>
      <c r="Q40" s="30">
        <v>133</v>
      </c>
      <c r="R40" s="83">
        <v>590</v>
      </c>
      <c r="S40" s="84">
        <v>-1.6666666666666666E-2</v>
      </c>
      <c r="T40" s="83">
        <v>500</v>
      </c>
      <c r="U40" s="83">
        <v>675</v>
      </c>
      <c r="V40" s="84">
        <v>9.2592592592592587E-2</v>
      </c>
      <c r="W40" s="84">
        <v>1.8518518518518517E-2</v>
      </c>
      <c r="X40" s="30">
        <v>40</v>
      </c>
      <c r="Y40" s="83">
        <v>510</v>
      </c>
      <c r="Z40" s="84">
        <v>-9.7087378640776691E-3</v>
      </c>
      <c r="AA40" s="83">
        <v>455</v>
      </c>
      <c r="AB40" s="83">
        <v>590</v>
      </c>
      <c r="AC40" s="84">
        <v>2.4096385542168676E-2</v>
      </c>
      <c r="AD40" s="84">
        <v>4.8192771084337354E-3</v>
      </c>
      <c r="AE40" s="30">
        <v>119</v>
      </c>
      <c r="AF40" s="83">
        <v>670</v>
      </c>
      <c r="AG40" s="84">
        <v>-7.4074074074074077E-3</v>
      </c>
      <c r="AH40" s="83">
        <v>550</v>
      </c>
      <c r="AI40" s="83">
        <v>780</v>
      </c>
      <c r="AJ40" s="84">
        <v>3.0769230769230771E-2</v>
      </c>
      <c r="AK40" s="84">
        <v>6.1538461538461538E-3</v>
      </c>
      <c r="AL40" s="30">
        <v>112</v>
      </c>
      <c r="AM40" s="83">
        <v>1070</v>
      </c>
      <c r="AN40" s="84">
        <v>0.12631578947368421</v>
      </c>
      <c r="AO40" s="83">
        <v>823</v>
      </c>
      <c r="AP40" s="83">
        <v>1300</v>
      </c>
      <c r="AQ40" s="84">
        <v>7.0000000000000007E-2</v>
      </c>
      <c r="AR40" s="84">
        <v>1.4000000000000002E-2</v>
      </c>
      <c r="AS40" s="60" t="s">
        <v>345</v>
      </c>
    </row>
    <row r="41" spans="1:45" ht="11">
      <c r="B41" s="10" t="s">
        <v>184</v>
      </c>
      <c r="C41" s="30">
        <v>18</v>
      </c>
      <c r="D41" s="83">
        <v>338</v>
      </c>
      <c r="E41" s="84">
        <v>-8.6486486486486491E-2</v>
      </c>
      <c r="F41" s="83">
        <v>330</v>
      </c>
      <c r="G41" s="83">
        <v>350</v>
      </c>
      <c r="H41" s="84">
        <v>-5.8823529411764705E-3</v>
      </c>
      <c r="I41" s="84">
        <v>-1.176470588235294E-3</v>
      </c>
      <c r="J41" s="30">
        <v>144</v>
      </c>
      <c r="K41" s="83">
        <v>395</v>
      </c>
      <c r="L41" s="84">
        <v>-3.6585365853658534E-2</v>
      </c>
      <c r="M41" s="83">
        <v>370</v>
      </c>
      <c r="N41" s="83">
        <v>423</v>
      </c>
      <c r="O41" s="84">
        <v>1.282051282051282E-2</v>
      </c>
      <c r="P41" s="84">
        <v>2.5641025641025641E-3</v>
      </c>
      <c r="Q41" s="30">
        <v>185</v>
      </c>
      <c r="R41" s="83">
        <v>490</v>
      </c>
      <c r="S41" s="84">
        <v>-4.4834307992202727E-2</v>
      </c>
      <c r="T41" s="83">
        <v>440</v>
      </c>
      <c r="U41" s="83">
        <v>550</v>
      </c>
      <c r="V41" s="84">
        <v>-1.0101010101010102E-2</v>
      </c>
      <c r="W41" s="84">
        <v>-2.0202020202020202E-3</v>
      </c>
      <c r="X41" s="30">
        <v>19</v>
      </c>
      <c r="Y41" s="83">
        <v>400</v>
      </c>
      <c r="Z41" s="84">
        <v>-4.7619047619047616E-2</v>
      </c>
      <c r="AA41" s="83">
        <v>370</v>
      </c>
      <c r="AB41" s="83">
        <v>460</v>
      </c>
      <c r="AC41" s="84">
        <v>5.2631578947368418E-2</v>
      </c>
      <c r="AD41" s="84">
        <v>1.0526315789473684E-2</v>
      </c>
      <c r="AE41" s="30">
        <v>258</v>
      </c>
      <c r="AF41" s="83">
        <v>460</v>
      </c>
      <c r="AG41" s="84">
        <v>0</v>
      </c>
      <c r="AH41" s="83">
        <v>420</v>
      </c>
      <c r="AI41" s="83">
        <v>510</v>
      </c>
      <c r="AJ41" s="84">
        <v>4.5454545454545456E-2</v>
      </c>
      <c r="AK41" s="84">
        <v>9.0909090909090905E-3</v>
      </c>
      <c r="AL41" s="30">
        <v>196</v>
      </c>
      <c r="AM41" s="83">
        <v>550</v>
      </c>
      <c r="AN41" s="84">
        <v>-8.3333333333333329E-2</v>
      </c>
      <c r="AO41" s="83">
        <v>495</v>
      </c>
      <c r="AP41" s="83">
        <v>650</v>
      </c>
      <c r="AQ41" s="84">
        <v>1.8518518518518517E-2</v>
      </c>
      <c r="AR41" s="84">
        <v>3.7037037037037034E-3</v>
      </c>
      <c r="AS41" s="60" t="s">
        <v>345</v>
      </c>
    </row>
    <row r="42" spans="1:45" ht="11">
      <c r="B42" s="10" t="s">
        <v>185</v>
      </c>
      <c r="C42" s="30">
        <v>84</v>
      </c>
      <c r="D42" s="83">
        <v>330</v>
      </c>
      <c r="E42" s="84">
        <v>-1.4925373134328358E-2</v>
      </c>
      <c r="F42" s="83">
        <v>310</v>
      </c>
      <c r="G42" s="83">
        <v>335</v>
      </c>
      <c r="H42" s="84">
        <v>4.7619047619047616E-2</v>
      </c>
      <c r="I42" s="84">
        <v>9.5238095238095229E-3</v>
      </c>
      <c r="J42" s="30">
        <v>246</v>
      </c>
      <c r="K42" s="83">
        <v>380</v>
      </c>
      <c r="L42" s="84">
        <v>-1.2987012987012988E-2</v>
      </c>
      <c r="M42" s="83">
        <v>350</v>
      </c>
      <c r="N42" s="83">
        <v>400</v>
      </c>
      <c r="O42" s="84">
        <v>8.5714285714285715E-2</v>
      </c>
      <c r="P42" s="84">
        <v>1.7142857142857144E-2</v>
      </c>
      <c r="Q42" s="30">
        <v>125</v>
      </c>
      <c r="R42" s="83">
        <v>480</v>
      </c>
      <c r="S42" s="84">
        <v>1.0526315789473684E-2</v>
      </c>
      <c r="T42" s="83">
        <v>435</v>
      </c>
      <c r="U42" s="83">
        <v>520</v>
      </c>
      <c r="V42" s="84">
        <v>9.5890410958904104E-2</v>
      </c>
      <c r="W42" s="84">
        <v>1.9178082191780819E-2</v>
      </c>
      <c r="X42" s="30">
        <v>54</v>
      </c>
      <c r="Y42" s="83">
        <v>400</v>
      </c>
      <c r="Z42" s="84">
        <v>0</v>
      </c>
      <c r="AA42" s="83">
        <v>380</v>
      </c>
      <c r="AB42" s="83">
        <v>430</v>
      </c>
      <c r="AC42" s="84">
        <v>8.1081081081081086E-2</v>
      </c>
      <c r="AD42" s="84">
        <v>1.6216216216216217E-2</v>
      </c>
      <c r="AE42" s="30">
        <v>224</v>
      </c>
      <c r="AF42" s="83">
        <v>450</v>
      </c>
      <c r="AG42" s="84">
        <v>2.2727272727272728E-2</v>
      </c>
      <c r="AH42" s="83">
        <v>410</v>
      </c>
      <c r="AI42" s="83">
        <v>498</v>
      </c>
      <c r="AJ42" s="84">
        <v>8.9588377723970949E-2</v>
      </c>
      <c r="AK42" s="84">
        <v>1.791767554479419E-2</v>
      </c>
      <c r="AL42" s="30">
        <v>73</v>
      </c>
      <c r="AM42" s="83">
        <v>525</v>
      </c>
      <c r="AN42" s="84">
        <v>-4.5454545454545456E-2</v>
      </c>
      <c r="AO42" s="83">
        <v>460</v>
      </c>
      <c r="AP42" s="83">
        <v>590</v>
      </c>
      <c r="AQ42" s="84">
        <v>0.16666666666666666</v>
      </c>
      <c r="AR42" s="84">
        <v>3.3333333333333333E-2</v>
      </c>
      <c r="AS42" s="60" t="s">
        <v>345</v>
      </c>
    </row>
    <row r="43" spans="1:45" ht="11">
      <c r="B43" s="10" t="s">
        <v>186</v>
      </c>
      <c r="C43" s="30">
        <v>53</v>
      </c>
      <c r="D43" s="83">
        <v>350</v>
      </c>
      <c r="E43" s="84">
        <v>3.5502958579881658E-2</v>
      </c>
      <c r="F43" s="83">
        <v>330</v>
      </c>
      <c r="G43" s="83">
        <v>350</v>
      </c>
      <c r="H43" s="84">
        <v>0.22807017543859648</v>
      </c>
      <c r="I43" s="84">
        <v>4.5614035087719294E-2</v>
      </c>
      <c r="J43" s="30">
        <v>218</v>
      </c>
      <c r="K43" s="83">
        <v>388</v>
      </c>
      <c r="L43" s="84">
        <v>2.1052631578947368E-2</v>
      </c>
      <c r="M43" s="83">
        <v>360</v>
      </c>
      <c r="N43" s="83">
        <v>415</v>
      </c>
      <c r="O43" s="84">
        <v>0.10857142857142857</v>
      </c>
      <c r="P43" s="84">
        <v>2.1714285714285714E-2</v>
      </c>
      <c r="Q43" s="30">
        <v>98</v>
      </c>
      <c r="R43" s="83">
        <v>450</v>
      </c>
      <c r="S43" s="84">
        <v>-5.2631578947368418E-2</v>
      </c>
      <c r="T43" s="83">
        <v>400</v>
      </c>
      <c r="U43" s="83">
        <v>530</v>
      </c>
      <c r="V43" s="84">
        <v>4.6511627906976744E-2</v>
      </c>
      <c r="W43" s="84">
        <v>9.3023255813953487E-3</v>
      </c>
      <c r="X43" s="30">
        <v>23</v>
      </c>
      <c r="Y43" s="83">
        <v>390</v>
      </c>
      <c r="Z43" s="84">
        <v>-2.5000000000000001E-2</v>
      </c>
      <c r="AA43" s="83">
        <v>375</v>
      </c>
      <c r="AB43" s="83">
        <v>420</v>
      </c>
      <c r="AC43" s="84">
        <v>5.4054054054054057E-2</v>
      </c>
      <c r="AD43" s="84">
        <v>1.0810810810810811E-2</v>
      </c>
      <c r="AE43" s="30">
        <v>349</v>
      </c>
      <c r="AF43" s="83">
        <v>450</v>
      </c>
      <c r="AG43" s="84">
        <v>0</v>
      </c>
      <c r="AH43" s="83">
        <v>400</v>
      </c>
      <c r="AI43" s="83">
        <v>490</v>
      </c>
      <c r="AJ43" s="84">
        <v>0.10294117647058823</v>
      </c>
      <c r="AK43" s="84">
        <v>2.0588235294117647E-2</v>
      </c>
      <c r="AL43" s="30">
        <v>197</v>
      </c>
      <c r="AM43" s="83">
        <v>550</v>
      </c>
      <c r="AN43" s="84">
        <v>0</v>
      </c>
      <c r="AO43" s="83">
        <v>495</v>
      </c>
      <c r="AP43" s="83">
        <v>610</v>
      </c>
      <c r="AQ43" s="84">
        <v>0.1</v>
      </c>
      <c r="AR43" s="84">
        <v>0.02</v>
      </c>
      <c r="AS43" s="60" t="s">
        <v>345</v>
      </c>
    </row>
    <row r="44" spans="1:45" s="28" customFormat="1" ht="11">
      <c r="B44" s="28" t="s">
        <v>37</v>
      </c>
      <c r="C44" s="30">
        <v>3982</v>
      </c>
      <c r="D44" s="83">
        <v>320</v>
      </c>
      <c r="E44" s="84">
        <v>-5.8823529411764705E-2</v>
      </c>
      <c r="F44" s="83">
        <v>250</v>
      </c>
      <c r="G44" s="83">
        <v>350</v>
      </c>
      <c r="H44" s="84">
        <v>6.6666666666666666E-2</v>
      </c>
      <c r="I44" s="84">
        <v>1.3333333333333332E-2</v>
      </c>
      <c r="J44" s="30">
        <v>8735</v>
      </c>
      <c r="K44" s="83">
        <v>400</v>
      </c>
      <c r="L44" s="84">
        <v>-6.9767441860465115E-2</v>
      </c>
      <c r="M44" s="83">
        <v>360</v>
      </c>
      <c r="N44" s="83">
        <v>450</v>
      </c>
      <c r="O44" s="84">
        <v>1.2658227848101266E-2</v>
      </c>
      <c r="P44" s="84">
        <v>2.5316455696202532E-3</v>
      </c>
      <c r="Q44" s="30">
        <v>3061</v>
      </c>
      <c r="R44" s="83">
        <v>500</v>
      </c>
      <c r="S44" s="84">
        <v>-5.6603773584905662E-2</v>
      </c>
      <c r="T44" s="83">
        <v>440</v>
      </c>
      <c r="U44" s="83">
        <v>580</v>
      </c>
      <c r="V44" s="84">
        <v>2.0408163265306121E-2</v>
      </c>
      <c r="W44" s="84">
        <v>4.081632653061224E-3</v>
      </c>
      <c r="X44" s="30">
        <v>619</v>
      </c>
      <c r="Y44" s="83">
        <v>420</v>
      </c>
      <c r="Z44" s="84">
        <v>-3.4482758620689655E-2</v>
      </c>
      <c r="AA44" s="83">
        <v>380</v>
      </c>
      <c r="AB44" s="83">
        <v>500</v>
      </c>
      <c r="AC44" s="84">
        <v>0.05</v>
      </c>
      <c r="AD44" s="84">
        <v>0.01</v>
      </c>
      <c r="AE44" s="30">
        <v>3935</v>
      </c>
      <c r="AF44" s="83">
        <v>475</v>
      </c>
      <c r="AG44" s="84">
        <v>-1.0416666666666666E-2</v>
      </c>
      <c r="AH44" s="83">
        <v>420</v>
      </c>
      <c r="AI44" s="83">
        <v>550</v>
      </c>
      <c r="AJ44" s="84">
        <v>5.5555555555555552E-2</v>
      </c>
      <c r="AK44" s="84">
        <v>1.111111111111111E-2</v>
      </c>
      <c r="AL44" s="30">
        <v>2805</v>
      </c>
      <c r="AM44" s="83">
        <v>600</v>
      </c>
      <c r="AN44" s="84">
        <v>-2.4390243902439025E-2</v>
      </c>
      <c r="AO44" s="83">
        <v>520</v>
      </c>
      <c r="AP44" s="83">
        <v>750</v>
      </c>
      <c r="AQ44" s="84">
        <v>6.1946902654867256E-2</v>
      </c>
      <c r="AR44" s="84">
        <v>1.2389380530973451E-2</v>
      </c>
      <c r="AS44" s="60"/>
    </row>
    <row r="45" spans="1:45" ht="11">
      <c r="A45" s="10" t="s">
        <v>18</v>
      </c>
      <c r="B45" s="10" t="s">
        <v>187</v>
      </c>
      <c r="C45" s="30">
        <v>49</v>
      </c>
      <c r="D45" s="83">
        <v>310</v>
      </c>
      <c r="E45" s="84">
        <v>0.10714285714285714</v>
      </c>
      <c r="F45" s="83">
        <v>275</v>
      </c>
      <c r="G45" s="83">
        <v>350</v>
      </c>
      <c r="H45" s="84">
        <v>0.10714285714285714</v>
      </c>
      <c r="I45" s="84">
        <v>2.1428571428571429E-2</v>
      </c>
      <c r="J45" s="30">
        <v>506</v>
      </c>
      <c r="K45" s="83">
        <v>400</v>
      </c>
      <c r="L45" s="84">
        <v>3.896103896103896E-2</v>
      </c>
      <c r="M45" s="83">
        <v>360</v>
      </c>
      <c r="N45" s="83">
        <v>430</v>
      </c>
      <c r="O45" s="84">
        <v>0.14285714285714285</v>
      </c>
      <c r="P45" s="84">
        <v>2.8571428571428571E-2</v>
      </c>
      <c r="Q45" s="30">
        <v>180</v>
      </c>
      <c r="R45" s="83">
        <v>500</v>
      </c>
      <c r="S45" s="84">
        <v>2.0408163265306121E-2</v>
      </c>
      <c r="T45" s="83">
        <v>450</v>
      </c>
      <c r="U45" s="83">
        <v>560</v>
      </c>
      <c r="V45" s="84">
        <v>0.18203309692671396</v>
      </c>
      <c r="W45" s="84">
        <v>3.6406619385342794E-2</v>
      </c>
      <c r="X45" s="30">
        <v>56</v>
      </c>
      <c r="Y45" s="83">
        <v>423</v>
      </c>
      <c r="Z45" s="84">
        <v>5.7500000000000002E-2</v>
      </c>
      <c r="AA45" s="83">
        <v>390</v>
      </c>
      <c r="AB45" s="83">
        <v>475</v>
      </c>
      <c r="AC45" s="84">
        <v>0.15890410958904111</v>
      </c>
      <c r="AD45" s="84">
        <v>3.1780821917808219E-2</v>
      </c>
      <c r="AE45" s="30">
        <v>262</v>
      </c>
      <c r="AF45" s="83">
        <v>500</v>
      </c>
      <c r="AG45" s="84">
        <v>5.2631578947368418E-2</v>
      </c>
      <c r="AH45" s="83">
        <v>450</v>
      </c>
      <c r="AI45" s="83">
        <v>580</v>
      </c>
      <c r="AJ45" s="84">
        <v>0.13636363636363635</v>
      </c>
      <c r="AK45" s="84">
        <v>2.7272727272727271E-2</v>
      </c>
      <c r="AL45" s="30">
        <v>108</v>
      </c>
      <c r="AM45" s="83">
        <v>650</v>
      </c>
      <c r="AN45" s="84">
        <v>8.3333333333333329E-2</v>
      </c>
      <c r="AO45" s="83">
        <v>563</v>
      </c>
      <c r="AP45" s="83">
        <v>710</v>
      </c>
      <c r="AQ45" s="84">
        <v>0.20370370370370369</v>
      </c>
      <c r="AR45" s="84">
        <v>4.0740740740740737E-2</v>
      </c>
      <c r="AS45" s="60" t="s">
        <v>345</v>
      </c>
    </row>
    <row r="46" spans="1:45" ht="11">
      <c r="B46" s="10" t="s">
        <v>188</v>
      </c>
      <c r="C46" s="30">
        <v>231</v>
      </c>
      <c r="D46" s="83">
        <v>300</v>
      </c>
      <c r="E46" s="84">
        <v>-6.25E-2</v>
      </c>
      <c r="F46" s="83">
        <v>260</v>
      </c>
      <c r="G46" s="83">
        <v>345</v>
      </c>
      <c r="H46" s="84">
        <v>7.1428571428571425E-2</v>
      </c>
      <c r="I46" s="84">
        <v>1.4285714285714285E-2</v>
      </c>
      <c r="J46" s="30">
        <v>869</v>
      </c>
      <c r="K46" s="83">
        <v>415</v>
      </c>
      <c r="L46" s="84">
        <v>-3.4883720930232558E-2</v>
      </c>
      <c r="M46" s="83">
        <v>365</v>
      </c>
      <c r="N46" s="83">
        <v>460</v>
      </c>
      <c r="O46" s="84">
        <v>6.4102564102564097E-2</v>
      </c>
      <c r="P46" s="84">
        <v>1.282051282051282E-2</v>
      </c>
      <c r="Q46" s="30">
        <v>261</v>
      </c>
      <c r="R46" s="83">
        <v>580</v>
      </c>
      <c r="S46" s="84">
        <v>1.7543859649122806E-2</v>
      </c>
      <c r="T46" s="83">
        <v>500</v>
      </c>
      <c r="U46" s="83">
        <v>640</v>
      </c>
      <c r="V46" s="84">
        <v>0.10476190476190476</v>
      </c>
      <c r="W46" s="84">
        <v>2.0952380952380951E-2</v>
      </c>
      <c r="X46" s="30">
        <v>74</v>
      </c>
      <c r="Y46" s="83">
        <v>475</v>
      </c>
      <c r="Z46" s="84">
        <v>5.5555555555555552E-2</v>
      </c>
      <c r="AA46" s="83">
        <v>420</v>
      </c>
      <c r="AB46" s="83">
        <v>500</v>
      </c>
      <c r="AC46" s="84">
        <v>0.13095238095238096</v>
      </c>
      <c r="AD46" s="84">
        <v>2.6190476190476191E-2</v>
      </c>
      <c r="AE46" s="30">
        <v>395</v>
      </c>
      <c r="AF46" s="83">
        <v>575</v>
      </c>
      <c r="AG46" s="84">
        <v>4.5454545454545456E-2</v>
      </c>
      <c r="AH46" s="83">
        <v>500</v>
      </c>
      <c r="AI46" s="83">
        <v>650</v>
      </c>
      <c r="AJ46" s="84">
        <v>0.15</v>
      </c>
      <c r="AK46" s="84">
        <v>0.03</v>
      </c>
      <c r="AL46" s="30">
        <v>248</v>
      </c>
      <c r="AM46" s="83">
        <v>790</v>
      </c>
      <c r="AN46" s="84">
        <v>0</v>
      </c>
      <c r="AO46" s="83">
        <v>650</v>
      </c>
      <c r="AP46" s="83">
        <v>863</v>
      </c>
      <c r="AQ46" s="84">
        <v>0.12056737588652482</v>
      </c>
      <c r="AR46" s="84">
        <v>2.4113475177304965E-2</v>
      </c>
      <c r="AS46" s="60" t="s">
        <v>345</v>
      </c>
    </row>
    <row r="47" spans="1:45" ht="11">
      <c r="B47" s="10" t="s">
        <v>189</v>
      </c>
      <c r="C47" s="30">
        <v>95</v>
      </c>
      <c r="D47" s="83">
        <v>380</v>
      </c>
      <c r="E47" s="84">
        <v>-0.05</v>
      </c>
      <c r="F47" s="83">
        <v>350</v>
      </c>
      <c r="G47" s="83">
        <v>400</v>
      </c>
      <c r="H47" s="84">
        <v>-2.564102564102564E-2</v>
      </c>
      <c r="I47" s="84">
        <v>-5.1282051282051282E-3</v>
      </c>
      <c r="J47" s="30">
        <v>396</v>
      </c>
      <c r="K47" s="83">
        <v>520</v>
      </c>
      <c r="L47" s="84">
        <v>-5.4545454545454543E-2</v>
      </c>
      <c r="M47" s="83">
        <v>450</v>
      </c>
      <c r="N47" s="83">
        <v>608</v>
      </c>
      <c r="O47" s="84">
        <v>0</v>
      </c>
      <c r="P47" s="84">
        <v>0</v>
      </c>
      <c r="Q47" s="30">
        <v>131</v>
      </c>
      <c r="R47" s="83">
        <v>810</v>
      </c>
      <c r="S47" s="84">
        <v>2.5316455696202531E-2</v>
      </c>
      <c r="T47" s="83">
        <v>665</v>
      </c>
      <c r="U47" s="83">
        <v>1100</v>
      </c>
      <c r="V47" s="84">
        <v>0.11724137931034483</v>
      </c>
      <c r="W47" s="84">
        <v>2.3448275862068966E-2</v>
      </c>
      <c r="X47" s="30">
        <v>26</v>
      </c>
      <c r="Y47" s="83">
        <v>620</v>
      </c>
      <c r="Z47" s="84">
        <v>-6.0606060606060608E-2</v>
      </c>
      <c r="AA47" s="83">
        <v>570</v>
      </c>
      <c r="AB47" s="83">
        <v>730</v>
      </c>
      <c r="AC47" s="84">
        <v>0.24</v>
      </c>
      <c r="AD47" s="84">
        <v>4.8000000000000001E-2</v>
      </c>
      <c r="AE47" s="30">
        <v>124</v>
      </c>
      <c r="AF47" s="83">
        <v>950</v>
      </c>
      <c r="AG47" s="84">
        <v>9.1954022988505746E-2</v>
      </c>
      <c r="AH47" s="83">
        <v>770</v>
      </c>
      <c r="AI47" s="83">
        <v>1150</v>
      </c>
      <c r="AJ47" s="84">
        <v>5.5555555555555552E-2</v>
      </c>
      <c r="AK47" s="84">
        <v>1.111111111111111E-2</v>
      </c>
      <c r="AL47" s="30">
        <v>109</v>
      </c>
      <c r="AM47" s="83">
        <v>1300</v>
      </c>
      <c r="AN47" s="84">
        <v>0.04</v>
      </c>
      <c r="AO47" s="83">
        <v>990</v>
      </c>
      <c r="AP47" s="83">
        <v>1650</v>
      </c>
      <c r="AQ47" s="84">
        <v>1.9607843137254902E-2</v>
      </c>
      <c r="AR47" s="84">
        <v>3.9215686274509803E-3</v>
      </c>
      <c r="AS47" s="60" t="s">
        <v>345</v>
      </c>
    </row>
    <row r="48" spans="1:45" ht="11">
      <c r="B48" s="10" t="s">
        <v>190</v>
      </c>
      <c r="C48" s="30" t="s">
        <v>41</v>
      </c>
      <c r="D48" s="83" t="s">
        <v>41</v>
      </c>
      <c r="E48" s="84" t="s">
        <v>41</v>
      </c>
      <c r="F48" s="83" t="s">
        <v>41</v>
      </c>
      <c r="G48" s="83" t="s">
        <v>41</v>
      </c>
      <c r="H48" s="84" t="s">
        <v>41</v>
      </c>
      <c r="I48" s="84" t="s">
        <v>41</v>
      </c>
      <c r="J48" s="30">
        <v>80</v>
      </c>
      <c r="K48" s="83">
        <v>460</v>
      </c>
      <c r="L48" s="84">
        <v>-3.1578947368421054E-2</v>
      </c>
      <c r="M48" s="83">
        <v>400</v>
      </c>
      <c r="N48" s="83">
        <v>525</v>
      </c>
      <c r="O48" s="84">
        <v>6.9767441860465115E-2</v>
      </c>
      <c r="P48" s="84">
        <v>1.3953488372093023E-2</v>
      </c>
      <c r="Q48" s="30">
        <v>40</v>
      </c>
      <c r="R48" s="83">
        <v>655</v>
      </c>
      <c r="S48" s="84">
        <v>3.1496062992125984E-2</v>
      </c>
      <c r="T48" s="83">
        <v>590</v>
      </c>
      <c r="U48" s="83">
        <v>750</v>
      </c>
      <c r="V48" s="84">
        <v>0.25239005736137665</v>
      </c>
      <c r="W48" s="84">
        <v>5.0478011472275333E-2</v>
      </c>
      <c r="X48" s="30">
        <v>26</v>
      </c>
      <c r="Y48" s="83">
        <v>550</v>
      </c>
      <c r="Z48" s="84">
        <v>0</v>
      </c>
      <c r="AA48" s="83">
        <v>475</v>
      </c>
      <c r="AB48" s="83">
        <v>600</v>
      </c>
      <c r="AC48" s="84">
        <v>0.15789473684210525</v>
      </c>
      <c r="AD48" s="84">
        <v>3.1578947368421054E-2</v>
      </c>
      <c r="AE48" s="30">
        <v>94</v>
      </c>
      <c r="AF48" s="83">
        <v>745</v>
      </c>
      <c r="AG48" s="84">
        <v>7.1942446043165464E-2</v>
      </c>
      <c r="AH48" s="83">
        <v>650</v>
      </c>
      <c r="AI48" s="83">
        <v>820</v>
      </c>
      <c r="AJ48" s="84">
        <v>0.11194029850746269</v>
      </c>
      <c r="AK48" s="84">
        <v>2.2388059701492539E-2</v>
      </c>
      <c r="AL48" s="30">
        <v>93</v>
      </c>
      <c r="AM48" s="83">
        <v>1080</v>
      </c>
      <c r="AN48" s="84">
        <v>-1.8181818181818181E-2</v>
      </c>
      <c r="AO48" s="83">
        <v>850</v>
      </c>
      <c r="AP48" s="83">
        <v>1290</v>
      </c>
      <c r="AQ48" s="84">
        <v>0.11917098445595854</v>
      </c>
      <c r="AR48" s="84">
        <v>2.3834196891191709E-2</v>
      </c>
      <c r="AS48" s="60" t="s">
        <v>345</v>
      </c>
    </row>
    <row r="49" spans="1:45" ht="11">
      <c r="B49" s="10" t="s">
        <v>191</v>
      </c>
      <c r="C49" s="30">
        <v>427</v>
      </c>
      <c r="D49" s="83">
        <v>290</v>
      </c>
      <c r="E49" s="84">
        <v>-7.9365079365079361E-2</v>
      </c>
      <c r="F49" s="83">
        <v>250</v>
      </c>
      <c r="G49" s="83">
        <v>330</v>
      </c>
      <c r="H49" s="84">
        <v>5.4545454545454543E-2</v>
      </c>
      <c r="I49" s="84">
        <v>1.0909090909090908E-2</v>
      </c>
      <c r="J49" s="30">
        <v>769</v>
      </c>
      <c r="K49" s="83">
        <v>410</v>
      </c>
      <c r="L49" s="84">
        <v>-0.10869565217391304</v>
      </c>
      <c r="M49" s="83">
        <v>360</v>
      </c>
      <c r="N49" s="83">
        <v>460</v>
      </c>
      <c r="O49" s="84">
        <v>2.7568922305764409E-2</v>
      </c>
      <c r="P49" s="84">
        <v>5.5137844611528822E-3</v>
      </c>
      <c r="Q49" s="30">
        <v>115</v>
      </c>
      <c r="R49" s="83">
        <v>550</v>
      </c>
      <c r="S49" s="84">
        <v>-1.4336917562724014E-2</v>
      </c>
      <c r="T49" s="83">
        <v>490</v>
      </c>
      <c r="U49" s="83">
        <v>630</v>
      </c>
      <c r="V49" s="84">
        <v>5.7692307692307696E-2</v>
      </c>
      <c r="W49" s="84">
        <v>1.1538461538461539E-2</v>
      </c>
      <c r="X49" s="30">
        <v>22</v>
      </c>
      <c r="Y49" s="83">
        <v>423</v>
      </c>
      <c r="Z49" s="84">
        <v>-0.13673469387755102</v>
      </c>
      <c r="AA49" s="83">
        <v>395</v>
      </c>
      <c r="AB49" s="83">
        <v>510</v>
      </c>
      <c r="AC49" s="84">
        <v>-0.06</v>
      </c>
      <c r="AD49" s="84">
        <v>-1.2E-2</v>
      </c>
      <c r="AE49" s="30">
        <v>66</v>
      </c>
      <c r="AF49" s="83">
        <v>550</v>
      </c>
      <c r="AG49" s="84">
        <v>-6.7796610169491525E-2</v>
      </c>
      <c r="AH49" s="83">
        <v>490</v>
      </c>
      <c r="AI49" s="83">
        <v>650</v>
      </c>
      <c r="AJ49" s="84">
        <v>-9.0090090090090089E-3</v>
      </c>
      <c r="AK49" s="84">
        <v>-1.8018018018018018E-3</v>
      </c>
      <c r="AL49" s="30">
        <v>35</v>
      </c>
      <c r="AM49" s="83">
        <v>750</v>
      </c>
      <c r="AN49" s="84">
        <v>0</v>
      </c>
      <c r="AO49" s="83">
        <v>630</v>
      </c>
      <c r="AP49" s="83">
        <v>850</v>
      </c>
      <c r="AQ49" s="84">
        <v>-1.3157894736842105E-2</v>
      </c>
      <c r="AR49" s="84">
        <v>-2.631578947368421E-3</v>
      </c>
      <c r="AS49" s="60" t="s">
        <v>345</v>
      </c>
    </row>
    <row r="50" spans="1:45" ht="11">
      <c r="B50" s="10" t="s">
        <v>192</v>
      </c>
      <c r="C50" s="30">
        <v>663</v>
      </c>
      <c r="D50" s="83">
        <v>300</v>
      </c>
      <c r="E50" s="84">
        <v>-6.25E-2</v>
      </c>
      <c r="F50" s="83">
        <v>250</v>
      </c>
      <c r="G50" s="83">
        <v>350</v>
      </c>
      <c r="H50" s="84">
        <v>7.1428571428571425E-2</v>
      </c>
      <c r="I50" s="84">
        <v>1.4285714285714285E-2</v>
      </c>
      <c r="J50" s="30">
        <v>1209</v>
      </c>
      <c r="K50" s="83">
        <v>400</v>
      </c>
      <c r="L50" s="84">
        <v>-0.14893617021276595</v>
      </c>
      <c r="M50" s="83">
        <v>350</v>
      </c>
      <c r="N50" s="83">
        <v>450</v>
      </c>
      <c r="O50" s="84">
        <v>-2.4390243902439025E-2</v>
      </c>
      <c r="P50" s="84">
        <v>-4.8780487804878049E-3</v>
      </c>
      <c r="Q50" s="30">
        <v>282</v>
      </c>
      <c r="R50" s="83">
        <v>578</v>
      </c>
      <c r="S50" s="84">
        <v>-5.7096247960848286E-2</v>
      </c>
      <c r="T50" s="83">
        <v>495</v>
      </c>
      <c r="U50" s="83">
        <v>650</v>
      </c>
      <c r="V50" s="84">
        <v>3.214285714285714E-2</v>
      </c>
      <c r="W50" s="84">
        <v>6.4285714285714276E-3</v>
      </c>
      <c r="X50" s="30">
        <v>59</v>
      </c>
      <c r="Y50" s="83">
        <v>500</v>
      </c>
      <c r="Z50" s="84">
        <v>0</v>
      </c>
      <c r="AA50" s="83">
        <v>460</v>
      </c>
      <c r="AB50" s="83">
        <v>570</v>
      </c>
      <c r="AC50" s="84">
        <v>9.8901098901098897E-2</v>
      </c>
      <c r="AD50" s="84">
        <v>1.9780219780219779E-2</v>
      </c>
      <c r="AE50" s="30">
        <v>149</v>
      </c>
      <c r="AF50" s="83">
        <v>650</v>
      </c>
      <c r="AG50" s="84">
        <v>-3.7037037037037035E-2</v>
      </c>
      <c r="AH50" s="83">
        <v>580</v>
      </c>
      <c r="AI50" s="83">
        <v>750</v>
      </c>
      <c r="AJ50" s="84">
        <v>0</v>
      </c>
      <c r="AK50" s="84">
        <v>0</v>
      </c>
      <c r="AL50" s="30">
        <v>106</v>
      </c>
      <c r="AM50" s="83">
        <v>899</v>
      </c>
      <c r="AN50" s="84">
        <v>5.7647058823529412E-2</v>
      </c>
      <c r="AO50" s="83">
        <v>765</v>
      </c>
      <c r="AP50" s="83">
        <v>1100</v>
      </c>
      <c r="AQ50" s="84">
        <v>0.13081761006289308</v>
      </c>
      <c r="AR50" s="84">
        <v>2.6163522012578617E-2</v>
      </c>
      <c r="AS50" s="60" t="s">
        <v>345</v>
      </c>
    </row>
    <row r="51" spans="1:45" ht="11">
      <c r="B51" s="10" t="s">
        <v>193</v>
      </c>
      <c r="C51" s="30">
        <v>146</v>
      </c>
      <c r="D51" s="83">
        <v>350</v>
      </c>
      <c r="E51" s="84">
        <v>0</v>
      </c>
      <c r="F51" s="83">
        <v>320</v>
      </c>
      <c r="G51" s="83">
        <v>360</v>
      </c>
      <c r="H51" s="84">
        <v>0.1111111111111111</v>
      </c>
      <c r="I51" s="84">
        <v>2.222222222222222E-2</v>
      </c>
      <c r="J51" s="30">
        <v>748</v>
      </c>
      <c r="K51" s="83">
        <v>400</v>
      </c>
      <c r="L51" s="84">
        <v>-4.7619047619047616E-2</v>
      </c>
      <c r="M51" s="83">
        <v>375</v>
      </c>
      <c r="N51" s="83">
        <v>440</v>
      </c>
      <c r="O51" s="84">
        <v>6.6666666666666666E-2</v>
      </c>
      <c r="P51" s="84">
        <v>1.3333333333333332E-2</v>
      </c>
      <c r="Q51" s="30">
        <v>137</v>
      </c>
      <c r="R51" s="83">
        <v>550</v>
      </c>
      <c r="S51" s="84">
        <v>3.7735849056603772E-2</v>
      </c>
      <c r="T51" s="83">
        <v>470</v>
      </c>
      <c r="U51" s="83">
        <v>620</v>
      </c>
      <c r="V51" s="84">
        <v>0.14583333333333334</v>
      </c>
      <c r="W51" s="84">
        <v>2.9166666666666667E-2</v>
      </c>
      <c r="X51" s="30">
        <v>68</v>
      </c>
      <c r="Y51" s="83">
        <v>480</v>
      </c>
      <c r="Z51" s="84">
        <v>4.1841004184100415E-3</v>
      </c>
      <c r="AA51" s="83">
        <v>435</v>
      </c>
      <c r="AB51" s="83">
        <v>520</v>
      </c>
      <c r="AC51" s="84">
        <v>0.12149532710280374</v>
      </c>
      <c r="AD51" s="84">
        <v>2.4299065420560748E-2</v>
      </c>
      <c r="AE51" s="30">
        <v>376</v>
      </c>
      <c r="AF51" s="83">
        <v>550</v>
      </c>
      <c r="AG51" s="84">
        <v>3.6496350364963502E-3</v>
      </c>
      <c r="AH51" s="83">
        <v>500</v>
      </c>
      <c r="AI51" s="83">
        <v>625</v>
      </c>
      <c r="AJ51" s="84">
        <v>0.12244897959183673</v>
      </c>
      <c r="AK51" s="84">
        <v>2.4489795918367346E-2</v>
      </c>
      <c r="AL51" s="30">
        <v>180</v>
      </c>
      <c r="AM51" s="83">
        <v>695</v>
      </c>
      <c r="AN51" s="84">
        <v>2.2058823529411766E-2</v>
      </c>
      <c r="AO51" s="83">
        <v>580</v>
      </c>
      <c r="AP51" s="83">
        <v>795</v>
      </c>
      <c r="AQ51" s="84">
        <v>0.10317460317460317</v>
      </c>
      <c r="AR51" s="84">
        <v>2.0634920634920634E-2</v>
      </c>
      <c r="AS51" s="60" t="s">
        <v>345</v>
      </c>
    </row>
    <row r="52" spans="1:45" ht="11">
      <c r="B52" s="10" t="s">
        <v>194</v>
      </c>
      <c r="C52" s="30">
        <v>276</v>
      </c>
      <c r="D52" s="83">
        <v>300</v>
      </c>
      <c r="E52" s="84">
        <v>-0.14285714285714285</v>
      </c>
      <c r="F52" s="83">
        <v>265</v>
      </c>
      <c r="G52" s="83">
        <v>365</v>
      </c>
      <c r="H52" s="84">
        <v>3.4482758620689655E-2</v>
      </c>
      <c r="I52" s="84">
        <v>6.8965517241379309E-3</v>
      </c>
      <c r="J52" s="30">
        <v>402</v>
      </c>
      <c r="K52" s="83">
        <v>450</v>
      </c>
      <c r="L52" s="84">
        <v>-7.0247933884297523E-2</v>
      </c>
      <c r="M52" s="83">
        <v>395</v>
      </c>
      <c r="N52" s="83">
        <v>510</v>
      </c>
      <c r="O52" s="84">
        <v>7.1428571428571425E-2</v>
      </c>
      <c r="P52" s="84">
        <v>1.4285714285714285E-2</v>
      </c>
      <c r="Q52" s="30">
        <v>63</v>
      </c>
      <c r="R52" s="83">
        <v>618</v>
      </c>
      <c r="S52" s="84">
        <v>-4.9230769230769231E-2</v>
      </c>
      <c r="T52" s="83">
        <v>525</v>
      </c>
      <c r="U52" s="83">
        <v>710</v>
      </c>
      <c r="V52" s="84">
        <v>0.10752688172043011</v>
      </c>
      <c r="W52" s="84">
        <v>2.1505376344086023E-2</v>
      </c>
      <c r="X52" s="30">
        <v>15</v>
      </c>
      <c r="Y52" s="83">
        <v>599</v>
      </c>
      <c r="Z52" s="84">
        <v>0.19800000000000001</v>
      </c>
      <c r="AA52" s="83">
        <v>495</v>
      </c>
      <c r="AB52" s="83">
        <v>695</v>
      </c>
      <c r="AC52" s="84">
        <v>0.19800000000000001</v>
      </c>
      <c r="AD52" s="84">
        <v>3.9600000000000003E-2</v>
      </c>
      <c r="AE52" s="30">
        <v>37</v>
      </c>
      <c r="AF52" s="83">
        <v>750</v>
      </c>
      <c r="AG52" s="84">
        <v>7.9136690647482008E-2</v>
      </c>
      <c r="AH52" s="83">
        <v>680</v>
      </c>
      <c r="AI52" s="83">
        <v>950</v>
      </c>
      <c r="AJ52" s="84">
        <v>0.10294117647058823</v>
      </c>
      <c r="AK52" s="84">
        <v>2.0588235294117647E-2</v>
      </c>
      <c r="AL52" s="30">
        <v>25</v>
      </c>
      <c r="AM52" s="83">
        <v>1150</v>
      </c>
      <c r="AN52" s="84">
        <v>0.15</v>
      </c>
      <c r="AO52" s="83">
        <v>850</v>
      </c>
      <c r="AP52" s="83">
        <v>1200</v>
      </c>
      <c r="AQ52" s="84">
        <v>0.11003861003861004</v>
      </c>
      <c r="AR52" s="84">
        <v>2.2007722007722007E-2</v>
      </c>
      <c r="AS52" s="60" t="s">
        <v>345</v>
      </c>
    </row>
    <row r="53" spans="1:45" ht="11">
      <c r="B53" s="10" t="s">
        <v>195</v>
      </c>
      <c r="C53" s="30">
        <v>161</v>
      </c>
      <c r="D53" s="83">
        <v>340</v>
      </c>
      <c r="E53" s="84">
        <v>-8.1081081081081086E-2</v>
      </c>
      <c r="F53" s="83">
        <v>310</v>
      </c>
      <c r="G53" s="83">
        <v>385</v>
      </c>
      <c r="H53" s="84">
        <v>0</v>
      </c>
      <c r="I53" s="84">
        <v>0</v>
      </c>
      <c r="J53" s="30">
        <v>440</v>
      </c>
      <c r="K53" s="83">
        <v>490</v>
      </c>
      <c r="L53" s="84">
        <v>-1.0101010101010102E-2</v>
      </c>
      <c r="M53" s="83">
        <v>435</v>
      </c>
      <c r="N53" s="83">
        <v>550</v>
      </c>
      <c r="O53" s="84">
        <v>8.8888888888888892E-2</v>
      </c>
      <c r="P53" s="84">
        <v>1.7777777777777778E-2</v>
      </c>
      <c r="Q53" s="30">
        <v>133</v>
      </c>
      <c r="R53" s="83">
        <v>680</v>
      </c>
      <c r="S53" s="84">
        <v>-4.2253521126760563E-2</v>
      </c>
      <c r="T53" s="83">
        <v>625</v>
      </c>
      <c r="U53" s="83">
        <v>775</v>
      </c>
      <c r="V53" s="84">
        <v>4.6153846153846156E-2</v>
      </c>
      <c r="W53" s="84">
        <v>9.2307692307692316E-3</v>
      </c>
      <c r="X53" s="30">
        <v>39</v>
      </c>
      <c r="Y53" s="83">
        <v>550</v>
      </c>
      <c r="Z53" s="84">
        <v>4.7619047619047616E-2</v>
      </c>
      <c r="AA53" s="83">
        <v>495</v>
      </c>
      <c r="AB53" s="83">
        <v>680</v>
      </c>
      <c r="AC53" s="84">
        <v>0.15062761506276151</v>
      </c>
      <c r="AD53" s="84">
        <v>3.0125523012552301E-2</v>
      </c>
      <c r="AE53" s="30">
        <v>184</v>
      </c>
      <c r="AF53" s="83">
        <v>750</v>
      </c>
      <c r="AG53" s="84">
        <v>7.4498567335243557E-2</v>
      </c>
      <c r="AH53" s="83">
        <v>650</v>
      </c>
      <c r="AI53" s="83">
        <v>850</v>
      </c>
      <c r="AJ53" s="84">
        <v>7.9136690647482008E-2</v>
      </c>
      <c r="AK53" s="84">
        <v>1.5827338129496403E-2</v>
      </c>
      <c r="AL53" s="30">
        <v>169</v>
      </c>
      <c r="AM53" s="83">
        <v>1050</v>
      </c>
      <c r="AN53" s="84">
        <v>0.05</v>
      </c>
      <c r="AO53" s="83">
        <v>860</v>
      </c>
      <c r="AP53" s="83">
        <v>1300</v>
      </c>
      <c r="AQ53" s="84">
        <v>5.5276381909547742E-2</v>
      </c>
      <c r="AR53" s="84">
        <v>1.1055276381909548E-2</v>
      </c>
      <c r="AS53" s="60" t="s">
        <v>345</v>
      </c>
    </row>
    <row r="54" spans="1:45" ht="11">
      <c r="B54" s="10" t="s">
        <v>196</v>
      </c>
      <c r="C54" s="30">
        <v>145</v>
      </c>
      <c r="D54" s="83">
        <v>325</v>
      </c>
      <c r="E54" s="84">
        <v>-7.1428571428571425E-2</v>
      </c>
      <c r="F54" s="83">
        <v>295</v>
      </c>
      <c r="G54" s="83">
        <v>370</v>
      </c>
      <c r="H54" s="84">
        <v>-7.1428571428571425E-2</v>
      </c>
      <c r="I54" s="84">
        <v>-1.4285714285714285E-2</v>
      </c>
      <c r="J54" s="30">
        <v>248</v>
      </c>
      <c r="K54" s="83">
        <v>425</v>
      </c>
      <c r="L54" s="84">
        <v>-5.5555555555555552E-2</v>
      </c>
      <c r="M54" s="83">
        <v>380</v>
      </c>
      <c r="N54" s="83">
        <v>500</v>
      </c>
      <c r="O54" s="84">
        <v>-1.1627906976744186E-2</v>
      </c>
      <c r="P54" s="84">
        <v>-2.3255813953488372E-3</v>
      </c>
      <c r="Q54" s="30">
        <v>65</v>
      </c>
      <c r="R54" s="83">
        <v>680</v>
      </c>
      <c r="S54" s="84">
        <v>0</v>
      </c>
      <c r="T54" s="83">
        <v>550</v>
      </c>
      <c r="U54" s="83">
        <v>850</v>
      </c>
      <c r="V54" s="84">
        <v>0</v>
      </c>
      <c r="W54" s="84">
        <v>0</v>
      </c>
      <c r="X54" s="30">
        <v>16</v>
      </c>
      <c r="Y54" s="83">
        <v>638</v>
      </c>
      <c r="Z54" s="84">
        <v>-1.8461538461538463E-2</v>
      </c>
      <c r="AA54" s="83">
        <v>550</v>
      </c>
      <c r="AB54" s="83">
        <v>738</v>
      </c>
      <c r="AC54" s="84">
        <v>9.0598290598290596E-2</v>
      </c>
      <c r="AD54" s="84">
        <v>1.8119658119658121E-2</v>
      </c>
      <c r="AE54" s="30">
        <v>60</v>
      </c>
      <c r="AF54" s="83">
        <v>800</v>
      </c>
      <c r="AG54" s="84">
        <v>-3.0303030303030304E-2</v>
      </c>
      <c r="AH54" s="83">
        <v>693</v>
      </c>
      <c r="AI54" s="83">
        <v>975</v>
      </c>
      <c r="AJ54" s="84">
        <v>0</v>
      </c>
      <c r="AK54" s="84">
        <v>0</v>
      </c>
      <c r="AL54" s="30">
        <v>28</v>
      </c>
      <c r="AM54" s="83">
        <v>1100</v>
      </c>
      <c r="AN54" s="84">
        <v>0</v>
      </c>
      <c r="AO54" s="83">
        <v>950</v>
      </c>
      <c r="AP54" s="83">
        <v>1488</v>
      </c>
      <c r="AQ54" s="84">
        <v>-8.3333333333333329E-2</v>
      </c>
      <c r="AR54" s="84">
        <v>-1.6666666666666666E-2</v>
      </c>
      <c r="AS54" s="60" t="s">
        <v>345</v>
      </c>
    </row>
    <row r="55" spans="1:45" ht="11">
      <c r="B55" s="10" t="s">
        <v>197</v>
      </c>
      <c r="C55" s="30">
        <v>381</v>
      </c>
      <c r="D55" s="83">
        <v>300</v>
      </c>
      <c r="E55" s="84">
        <v>-3.2258064516129031E-2</v>
      </c>
      <c r="F55" s="83">
        <v>255</v>
      </c>
      <c r="G55" s="83">
        <v>340</v>
      </c>
      <c r="H55" s="84">
        <v>0.13207547169811321</v>
      </c>
      <c r="I55" s="84">
        <v>2.6415094339622643E-2</v>
      </c>
      <c r="J55" s="30">
        <v>552</v>
      </c>
      <c r="K55" s="83">
        <v>395</v>
      </c>
      <c r="L55" s="84">
        <v>-0.12222222222222222</v>
      </c>
      <c r="M55" s="83">
        <v>350</v>
      </c>
      <c r="N55" s="83">
        <v>450</v>
      </c>
      <c r="O55" s="84">
        <v>-1.9851116625310174E-2</v>
      </c>
      <c r="P55" s="84">
        <v>-3.9702233250620347E-3</v>
      </c>
      <c r="Q55" s="30">
        <v>116</v>
      </c>
      <c r="R55" s="83">
        <v>575</v>
      </c>
      <c r="S55" s="84">
        <v>-4.1666666666666664E-2</v>
      </c>
      <c r="T55" s="83">
        <v>485</v>
      </c>
      <c r="U55" s="83">
        <v>670</v>
      </c>
      <c r="V55" s="84">
        <v>3.6036036036036036E-2</v>
      </c>
      <c r="W55" s="84">
        <v>7.2072072072072073E-3</v>
      </c>
      <c r="X55" s="30">
        <v>43</v>
      </c>
      <c r="Y55" s="83">
        <v>520</v>
      </c>
      <c r="Z55" s="84">
        <v>9.7087378640776691E-3</v>
      </c>
      <c r="AA55" s="83">
        <v>465</v>
      </c>
      <c r="AB55" s="83">
        <v>585</v>
      </c>
      <c r="AC55" s="84">
        <v>0.15555555555555556</v>
      </c>
      <c r="AD55" s="84">
        <v>3.111111111111111E-2</v>
      </c>
      <c r="AE55" s="30">
        <v>152</v>
      </c>
      <c r="AF55" s="83">
        <v>585</v>
      </c>
      <c r="AG55" s="84">
        <v>-7.1428571428571425E-2</v>
      </c>
      <c r="AH55" s="83">
        <v>487</v>
      </c>
      <c r="AI55" s="83">
        <v>735</v>
      </c>
      <c r="AJ55" s="84">
        <v>-2.5000000000000001E-2</v>
      </c>
      <c r="AK55" s="84">
        <v>-5.0000000000000001E-3</v>
      </c>
      <c r="AL55" s="30">
        <v>83</v>
      </c>
      <c r="AM55" s="83">
        <v>872</v>
      </c>
      <c r="AN55" s="84">
        <v>2.5882352941176471E-2</v>
      </c>
      <c r="AO55" s="83">
        <v>670</v>
      </c>
      <c r="AP55" s="83">
        <v>995</v>
      </c>
      <c r="AQ55" s="84">
        <v>0.09</v>
      </c>
      <c r="AR55" s="84">
        <v>1.7999999999999999E-2</v>
      </c>
      <c r="AS55" s="60" t="s">
        <v>345</v>
      </c>
    </row>
    <row r="56" spans="1:45" ht="11">
      <c r="B56" s="10" t="s">
        <v>198</v>
      </c>
      <c r="C56" s="30">
        <v>261</v>
      </c>
      <c r="D56" s="83">
        <v>310</v>
      </c>
      <c r="E56" s="84">
        <v>0</v>
      </c>
      <c r="F56" s="83">
        <v>280</v>
      </c>
      <c r="G56" s="83">
        <v>345</v>
      </c>
      <c r="H56" s="84">
        <v>8.771929824561403E-2</v>
      </c>
      <c r="I56" s="84">
        <v>1.7543859649122806E-2</v>
      </c>
      <c r="J56" s="30">
        <v>550</v>
      </c>
      <c r="K56" s="83">
        <v>410</v>
      </c>
      <c r="L56" s="84">
        <v>2.5000000000000001E-2</v>
      </c>
      <c r="M56" s="83">
        <v>380</v>
      </c>
      <c r="N56" s="83">
        <v>450</v>
      </c>
      <c r="O56" s="84">
        <v>0.10810810810810811</v>
      </c>
      <c r="P56" s="84">
        <v>2.1621621621621623E-2</v>
      </c>
      <c r="Q56" s="30">
        <v>103</v>
      </c>
      <c r="R56" s="83">
        <v>540</v>
      </c>
      <c r="S56" s="84">
        <v>0</v>
      </c>
      <c r="T56" s="83">
        <v>475</v>
      </c>
      <c r="U56" s="83">
        <v>620</v>
      </c>
      <c r="V56" s="84">
        <v>0.16630669546436286</v>
      </c>
      <c r="W56" s="84">
        <v>3.3261339092872572E-2</v>
      </c>
      <c r="X56" s="30">
        <v>29</v>
      </c>
      <c r="Y56" s="83">
        <v>480</v>
      </c>
      <c r="Z56" s="84">
        <v>6.6666666666666666E-2</v>
      </c>
      <c r="AA56" s="83">
        <v>445</v>
      </c>
      <c r="AB56" s="83">
        <v>500</v>
      </c>
      <c r="AC56" s="84">
        <v>0.12149532710280374</v>
      </c>
      <c r="AD56" s="84">
        <v>2.4299065420560748E-2</v>
      </c>
      <c r="AE56" s="30">
        <v>138</v>
      </c>
      <c r="AF56" s="83">
        <v>600</v>
      </c>
      <c r="AG56" s="84">
        <v>5.2631578947368418E-2</v>
      </c>
      <c r="AH56" s="83">
        <v>540</v>
      </c>
      <c r="AI56" s="83">
        <v>685</v>
      </c>
      <c r="AJ56" s="84">
        <v>0.15384615384615385</v>
      </c>
      <c r="AK56" s="84">
        <v>3.0769230769230771E-2</v>
      </c>
      <c r="AL56" s="30">
        <v>105</v>
      </c>
      <c r="AM56" s="83">
        <v>710</v>
      </c>
      <c r="AN56" s="84">
        <v>1.5736766809728183E-2</v>
      </c>
      <c r="AO56" s="83">
        <v>650</v>
      </c>
      <c r="AP56" s="83">
        <v>825</v>
      </c>
      <c r="AQ56" s="84">
        <v>9.2307692307692313E-2</v>
      </c>
      <c r="AR56" s="84">
        <v>1.8461538461538463E-2</v>
      </c>
      <c r="AS56" s="60" t="s">
        <v>345</v>
      </c>
    </row>
    <row r="57" spans="1:45" ht="11">
      <c r="B57" s="10" t="s">
        <v>199</v>
      </c>
      <c r="C57" s="30">
        <v>270</v>
      </c>
      <c r="D57" s="83">
        <v>280</v>
      </c>
      <c r="E57" s="84">
        <v>-6.6666666666666666E-2</v>
      </c>
      <c r="F57" s="83">
        <v>250</v>
      </c>
      <c r="G57" s="83">
        <v>305</v>
      </c>
      <c r="H57" s="84">
        <v>0</v>
      </c>
      <c r="I57" s="84">
        <v>0</v>
      </c>
      <c r="J57" s="30">
        <v>435</v>
      </c>
      <c r="K57" s="83">
        <v>395</v>
      </c>
      <c r="L57" s="84">
        <v>-0.10227272727272728</v>
      </c>
      <c r="M57" s="83">
        <v>360</v>
      </c>
      <c r="N57" s="83">
        <v>425</v>
      </c>
      <c r="O57" s="84">
        <v>-1.2500000000000001E-2</v>
      </c>
      <c r="P57" s="84">
        <v>-2.5000000000000001E-3</v>
      </c>
      <c r="Q57" s="30">
        <v>101</v>
      </c>
      <c r="R57" s="83">
        <v>500</v>
      </c>
      <c r="S57" s="84">
        <v>-7.407407407407407E-2</v>
      </c>
      <c r="T57" s="83">
        <v>450</v>
      </c>
      <c r="U57" s="83">
        <v>590</v>
      </c>
      <c r="V57" s="84">
        <v>1.0101010101010102E-2</v>
      </c>
      <c r="W57" s="84">
        <v>2.0202020202020202E-3</v>
      </c>
      <c r="X57" s="30">
        <v>33</v>
      </c>
      <c r="Y57" s="83">
        <v>435</v>
      </c>
      <c r="Z57" s="84">
        <v>-3.3333333333333333E-2</v>
      </c>
      <c r="AA57" s="83">
        <v>400</v>
      </c>
      <c r="AB57" s="83">
        <v>490</v>
      </c>
      <c r="AC57" s="84">
        <v>3.5714285714285712E-2</v>
      </c>
      <c r="AD57" s="84">
        <v>7.1428571428571426E-3</v>
      </c>
      <c r="AE57" s="30">
        <v>85</v>
      </c>
      <c r="AF57" s="83">
        <v>550</v>
      </c>
      <c r="AG57" s="84">
        <v>3.6496350364963502E-3</v>
      </c>
      <c r="AH57" s="83">
        <v>478</v>
      </c>
      <c r="AI57" s="83">
        <v>640</v>
      </c>
      <c r="AJ57" s="84">
        <v>0.14583333333333334</v>
      </c>
      <c r="AK57" s="84">
        <v>2.9166666666666667E-2</v>
      </c>
      <c r="AL57" s="30">
        <v>49</v>
      </c>
      <c r="AM57" s="83">
        <v>730</v>
      </c>
      <c r="AN57" s="84">
        <v>1.3888888888888888E-2</v>
      </c>
      <c r="AO57" s="83">
        <v>650</v>
      </c>
      <c r="AP57" s="83">
        <v>845</v>
      </c>
      <c r="AQ57" s="84">
        <v>5.0359712230215826E-2</v>
      </c>
      <c r="AR57" s="84">
        <v>1.0071942446043165E-2</v>
      </c>
      <c r="AS57" s="60" t="s">
        <v>345</v>
      </c>
    </row>
    <row r="58" spans="1:45" s="28" customFormat="1" ht="11">
      <c r="B58" s="28" t="s">
        <v>37</v>
      </c>
      <c r="C58" s="30">
        <v>3108</v>
      </c>
      <c r="D58" s="83">
        <v>305</v>
      </c>
      <c r="E58" s="84">
        <v>-4.6875E-2</v>
      </c>
      <c r="F58" s="83">
        <v>270</v>
      </c>
      <c r="G58" s="83">
        <v>350</v>
      </c>
      <c r="H58" s="84">
        <v>5.1724137931034482E-2</v>
      </c>
      <c r="I58" s="84">
        <v>1.0344827586206896E-2</v>
      </c>
      <c r="J58" s="30">
        <v>7204</v>
      </c>
      <c r="K58" s="83">
        <v>410</v>
      </c>
      <c r="L58" s="84">
        <v>-7.8651685393258425E-2</v>
      </c>
      <c r="M58" s="83">
        <v>370</v>
      </c>
      <c r="N58" s="83">
        <v>465</v>
      </c>
      <c r="O58" s="84">
        <v>2.5000000000000001E-2</v>
      </c>
      <c r="P58" s="84">
        <v>5.0000000000000001E-3</v>
      </c>
      <c r="Q58" s="30">
        <v>1727</v>
      </c>
      <c r="R58" s="83">
        <v>580</v>
      </c>
      <c r="S58" s="84">
        <v>8.6956521739130436E-3</v>
      </c>
      <c r="T58" s="83">
        <v>495</v>
      </c>
      <c r="U58" s="83">
        <v>680</v>
      </c>
      <c r="V58" s="84">
        <v>0.10476190476190476</v>
      </c>
      <c r="W58" s="84">
        <v>2.0952380952380951E-2</v>
      </c>
      <c r="X58" s="30">
        <v>506</v>
      </c>
      <c r="Y58" s="83">
        <v>490</v>
      </c>
      <c r="Z58" s="84">
        <v>3.1578947368421054E-2</v>
      </c>
      <c r="AA58" s="83">
        <v>430</v>
      </c>
      <c r="AB58" s="83">
        <v>560</v>
      </c>
      <c r="AC58" s="84">
        <v>0.11363636363636363</v>
      </c>
      <c r="AD58" s="84">
        <v>2.2727272727272728E-2</v>
      </c>
      <c r="AE58" s="30">
        <v>2122</v>
      </c>
      <c r="AF58" s="83">
        <v>600</v>
      </c>
      <c r="AG58" s="84">
        <v>2.9159519725557463E-2</v>
      </c>
      <c r="AH58" s="83">
        <v>510</v>
      </c>
      <c r="AI58" s="83">
        <v>730</v>
      </c>
      <c r="AJ58" s="84">
        <v>0.1111111111111111</v>
      </c>
      <c r="AK58" s="84">
        <v>2.222222222222222E-2</v>
      </c>
      <c r="AL58" s="30">
        <v>1338</v>
      </c>
      <c r="AM58" s="83">
        <v>820</v>
      </c>
      <c r="AN58" s="84">
        <v>2.5000000000000001E-2</v>
      </c>
      <c r="AO58" s="83">
        <v>680</v>
      </c>
      <c r="AP58" s="83">
        <v>1000</v>
      </c>
      <c r="AQ58" s="84">
        <v>5.3984575835475578E-2</v>
      </c>
      <c r="AR58" s="84">
        <v>1.0796915167095116E-2</v>
      </c>
      <c r="AS58" s="60"/>
    </row>
    <row r="59" spans="1:45" ht="11">
      <c r="A59" s="10" t="s">
        <v>200</v>
      </c>
      <c r="B59" s="10" t="s">
        <v>201</v>
      </c>
      <c r="C59" s="30">
        <v>108</v>
      </c>
      <c r="D59" s="83">
        <v>280</v>
      </c>
      <c r="E59" s="84">
        <v>-5.0847457627118647E-2</v>
      </c>
      <c r="F59" s="83">
        <v>250</v>
      </c>
      <c r="G59" s="83">
        <v>303</v>
      </c>
      <c r="H59" s="84">
        <v>0.12</v>
      </c>
      <c r="I59" s="84">
        <v>2.4E-2</v>
      </c>
      <c r="J59" s="30">
        <v>681</v>
      </c>
      <c r="K59" s="83">
        <v>350</v>
      </c>
      <c r="L59" s="84">
        <v>0</v>
      </c>
      <c r="M59" s="83">
        <v>320</v>
      </c>
      <c r="N59" s="83">
        <v>375</v>
      </c>
      <c r="O59" s="84">
        <v>9.375E-2</v>
      </c>
      <c r="P59" s="84">
        <v>1.8749999999999999E-2</v>
      </c>
      <c r="Q59" s="30">
        <v>312</v>
      </c>
      <c r="R59" s="83">
        <v>400</v>
      </c>
      <c r="S59" s="84">
        <v>0</v>
      </c>
      <c r="T59" s="83">
        <v>360</v>
      </c>
      <c r="U59" s="83">
        <v>480</v>
      </c>
      <c r="V59" s="84">
        <v>5.2631578947368418E-2</v>
      </c>
      <c r="W59" s="84">
        <v>1.0526315789473684E-2</v>
      </c>
      <c r="X59" s="30">
        <v>153</v>
      </c>
      <c r="Y59" s="83">
        <v>360</v>
      </c>
      <c r="Z59" s="84">
        <v>-2.7027027027027029E-2</v>
      </c>
      <c r="AA59" s="83">
        <v>340</v>
      </c>
      <c r="AB59" s="83">
        <v>390</v>
      </c>
      <c r="AC59" s="84">
        <v>9.0909090909090912E-2</v>
      </c>
      <c r="AD59" s="84">
        <v>1.8181818181818181E-2</v>
      </c>
      <c r="AE59" s="30">
        <v>1345</v>
      </c>
      <c r="AF59" s="83">
        <v>380</v>
      </c>
      <c r="AG59" s="84">
        <v>-2.564102564102564E-2</v>
      </c>
      <c r="AH59" s="83">
        <v>355</v>
      </c>
      <c r="AI59" s="83">
        <v>420</v>
      </c>
      <c r="AJ59" s="84">
        <v>5.5555555555555552E-2</v>
      </c>
      <c r="AK59" s="84">
        <v>1.111111111111111E-2</v>
      </c>
      <c r="AL59" s="30">
        <v>1812</v>
      </c>
      <c r="AM59" s="83">
        <v>420</v>
      </c>
      <c r="AN59" s="84">
        <v>0</v>
      </c>
      <c r="AO59" s="83">
        <v>390</v>
      </c>
      <c r="AP59" s="83">
        <v>460</v>
      </c>
      <c r="AQ59" s="84">
        <v>0.05</v>
      </c>
      <c r="AR59" s="84">
        <v>0.01</v>
      </c>
      <c r="AS59" s="60" t="s">
        <v>345</v>
      </c>
    </row>
    <row r="60" spans="1:45" ht="11">
      <c r="B60" s="10" t="s">
        <v>202</v>
      </c>
      <c r="C60" s="30">
        <v>669</v>
      </c>
      <c r="D60" s="83">
        <v>290</v>
      </c>
      <c r="E60" s="84">
        <v>-1.6949152542372881E-2</v>
      </c>
      <c r="F60" s="83">
        <v>225</v>
      </c>
      <c r="G60" s="83">
        <v>340</v>
      </c>
      <c r="H60" s="84">
        <v>0.18367346938775511</v>
      </c>
      <c r="I60" s="84">
        <v>3.6734693877551024E-2</v>
      </c>
      <c r="J60" s="30">
        <v>806</v>
      </c>
      <c r="K60" s="83">
        <v>380</v>
      </c>
      <c r="L60" s="84">
        <v>-0.05</v>
      </c>
      <c r="M60" s="83">
        <v>330</v>
      </c>
      <c r="N60" s="83">
        <v>430</v>
      </c>
      <c r="O60" s="84">
        <v>8.5714285714285715E-2</v>
      </c>
      <c r="P60" s="84">
        <v>1.7142857142857144E-2</v>
      </c>
      <c r="Q60" s="30">
        <v>82</v>
      </c>
      <c r="R60" s="83">
        <v>510</v>
      </c>
      <c r="S60" s="84">
        <v>-7.2727272727272724E-2</v>
      </c>
      <c r="T60" s="83">
        <v>450</v>
      </c>
      <c r="U60" s="83">
        <v>580</v>
      </c>
      <c r="V60" s="84">
        <v>0.13333333333333333</v>
      </c>
      <c r="W60" s="84">
        <v>2.6666666666666665E-2</v>
      </c>
      <c r="X60" s="30">
        <v>141</v>
      </c>
      <c r="Y60" s="83">
        <v>450</v>
      </c>
      <c r="Z60" s="84">
        <v>0</v>
      </c>
      <c r="AA60" s="83">
        <v>395</v>
      </c>
      <c r="AB60" s="83">
        <v>490</v>
      </c>
      <c r="AC60" s="84">
        <v>9.7560975609756101E-2</v>
      </c>
      <c r="AD60" s="84">
        <v>1.9512195121951219E-2</v>
      </c>
      <c r="AE60" s="30">
        <v>162</v>
      </c>
      <c r="AF60" s="83">
        <v>495</v>
      </c>
      <c r="AG60" s="84">
        <v>-0.01</v>
      </c>
      <c r="AH60" s="83">
        <v>430</v>
      </c>
      <c r="AI60" s="83">
        <v>550</v>
      </c>
      <c r="AJ60" s="84">
        <v>0.125</v>
      </c>
      <c r="AK60" s="84">
        <v>2.5000000000000001E-2</v>
      </c>
      <c r="AL60" s="30">
        <v>34</v>
      </c>
      <c r="AM60" s="83">
        <v>556</v>
      </c>
      <c r="AN60" s="84">
        <v>7.246376811594203E-3</v>
      </c>
      <c r="AO60" s="83">
        <v>450</v>
      </c>
      <c r="AP60" s="83">
        <v>635</v>
      </c>
      <c r="AQ60" s="84">
        <v>0.112</v>
      </c>
      <c r="AR60" s="84">
        <v>2.24E-2</v>
      </c>
      <c r="AS60" s="60" t="s">
        <v>345</v>
      </c>
    </row>
    <row r="61" spans="1:45" ht="11">
      <c r="B61" s="10" t="s">
        <v>203</v>
      </c>
      <c r="C61" s="30">
        <v>239</v>
      </c>
      <c r="D61" s="83">
        <v>320</v>
      </c>
      <c r="E61" s="84">
        <v>-8.5714285714285715E-2</v>
      </c>
      <c r="F61" s="83">
        <v>300</v>
      </c>
      <c r="G61" s="83">
        <v>340</v>
      </c>
      <c r="H61" s="84">
        <v>0</v>
      </c>
      <c r="I61" s="84">
        <v>0</v>
      </c>
      <c r="J61" s="30">
        <v>407</v>
      </c>
      <c r="K61" s="83">
        <v>390</v>
      </c>
      <c r="L61" s="84">
        <v>-2.5000000000000001E-2</v>
      </c>
      <c r="M61" s="83">
        <v>350</v>
      </c>
      <c r="N61" s="83">
        <v>420</v>
      </c>
      <c r="O61" s="84">
        <v>5.4054054054054057E-2</v>
      </c>
      <c r="P61" s="84">
        <v>1.0810810810810811E-2</v>
      </c>
      <c r="Q61" s="30">
        <v>141</v>
      </c>
      <c r="R61" s="83">
        <v>440</v>
      </c>
      <c r="S61" s="84">
        <v>-2.2222222222222223E-2</v>
      </c>
      <c r="T61" s="83">
        <v>395</v>
      </c>
      <c r="U61" s="83">
        <v>520</v>
      </c>
      <c r="V61" s="84">
        <v>6.0240963855421686E-2</v>
      </c>
      <c r="W61" s="84">
        <v>1.2048192771084338E-2</v>
      </c>
      <c r="X61" s="30">
        <v>41</v>
      </c>
      <c r="Y61" s="83">
        <v>390</v>
      </c>
      <c r="Z61" s="84">
        <v>-1.2658227848101266E-2</v>
      </c>
      <c r="AA61" s="83">
        <v>365</v>
      </c>
      <c r="AB61" s="83">
        <v>410</v>
      </c>
      <c r="AC61" s="84">
        <v>9.8591549295774641E-2</v>
      </c>
      <c r="AD61" s="84">
        <v>1.9718309859154928E-2</v>
      </c>
      <c r="AE61" s="30">
        <v>328</v>
      </c>
      <c r="AF61" s="83">
        <v>428</v>
      </c>
      <c r="AG61" s="84">
        <v>-4.6511627906976744E-3</v>
      </c>
      <c r="AH61" s="83">
        <v>380</v>
      </c>
      <c r="AI61" s="83">
        <v>483</v>
      </c>
      <c r="AJ61" s="84">
        <v>8.3544303797468356E-2</v>
      </c>
      <c r="AK61" s="84">
        <v>1.6708860759493672E-2</v>
      </c>
      <c r="AL61" s="30">
        <v>89</v>
      </c>
      <c r="AM61" s="83">
        <v>600</v>
      </c>
      <c r="AN61" s="84">
        <v>9.0909090909090912E-2</v>
      </c>
      <c r="AO61" s="83">
        <v>495</v>
      </c>
      <c r="AP61" s="83">
        <v>750</v>
      </c>
      <c r="AQ61" s="84">
        <v>0.22448979591836735</v>
      </c>
      <c r="AR61" s="84">
        <v>4.4897959183673466E-2</v>
      </c>
      <c r="AS61" s="60" t="s">
        <v>345</v>
      </c>
    </row>
    <row r="62" spans="1:45" ht="11">
      <c r="B62" s="10" t="s">
        <v>11</v>
      </c>
      <c r="C62" s="30">
        <v>20</v>
      </c>
      <c r="D62" s="83">
        <v>352</v>
      </c>
      <c r="E62" s="84">
        <v>2.0289855072463767E-2</v>
      </c>
      <c r="F62" s="83">
        <v>310</v>
      </c>
      <c r="G62" s="83">
        <v>363</v>
      </c>
      <c r="H62" s="84">
        <v>0.12101910828025478</v>
      </c>
      <c r="I62" s="84">
        <v>2.4203821656050957E-2</v>
      </c>
      <c r="J62" s="30">
        <v>106</v>
      </c>
      <c r="K62" s="83">
        <v>290</v>
      </c>
      <c r="L62" s="84">
        <v>3.5714285714285712E-2</v>
      </c>
      <c r="M62" s="83">
        <v>280</v>
      </c>
      <c r="N62" s="83">
        <v>300</v>
      </c>
      <c r="O62" s="84">
        <v>0.16</v>
      </c>
      <c r="P62" s="84">
        <v>3.2000000000000001E-2</v>
      </c>
      <c r="Q62" s="30">
        <v>128</v>
      </c>
      <c r="R62" s="83">
        <v>315</v>
      </c>
      <c r="S62" s="84">
        <v>1.6129032258064516E-2</v>
      </c>
      <c r="T62" s="83">
        <v>300</v>
      </c>
      <c r="U62" s="83">
        <v>330</v>
      </c>
      <c r="V62" s="84">
        <v>0.14545454545454545</v>
      </c>
      <c r="W62" s="84">
        <v>2.9090909090909091E-2</v>
      </c>
      <c r="X62" s="30">
        <v>36</v>
      </c>
      <c r="Y62" s="83">
        <v>298</v>
      </c>
      <c r="Z62" s="84">
        <v>2.7586206896551724E-2</v>
      </c>
      <c r="AA62" s="83">
        <v>280</v>
      </c>
      <c r="AB62" s="83">
        <v>320</v>
      </c>
      <c r="AC62" s="84">
        <v>0.14615384615384616</v>
      </c>
      <c r="AD62" s="84">
        <v>2.9230769230769234E-2</v>
      </c>
      <c r="AE62" s="30">
        <v>1038</v>
      </c>
      <c r="AF62" s="83">
        <v>330</v>
      </c>
      <c r="AG62" s="84">
        <v>0</v>
      </c>
      <c r="AH62" s="83">
        <v>315</v>
      </c>
      <c r="AI62" s="83">
        <v>350</v>
      </c>
      <c r="AJ62" s="84">
        <v>0.13793103448275862</v>
      </c>
      <c r="AK62" s="84">
        <v>2.7586206896551724E-2</v>
      </c>
      <c r="AL62" s="30">
        <v>1127</v>
      </c>
      <c r="AM62" s="83">
        <v>380</v>
      </c>
      <c r="AN62" s="84">
        <v>2.7027027027027029E-2</v>
      </c>
      <c r="AO62" s="83">
        <v>350</v>
      </c>
      <c r="AP62" s="83">
        <v>400</v>
      </c>
      <c r="AQ62" s="84">
        <v>0.11764705882352941</v>
      </c>
      <c r="AR62" s="84">
        <v>2.3529411764705882E-2</v>
      </c>
      <c r="AS62" s="60" t="s">
        <v>345</v>
      </c>
    </row>
    <row r="63" spans="1:45" ht="11">
      <c r="B63" s="10" t="s">
        <v>204</v>
      </c>
      <c r="C63" s="30">
        <v>78</v>
      </c>
      <c r="D63" s="83">
        <v>290</v>
      </c>
      <c r="E63" s="84">
        <v>0</v>
      </c>
      <c r="F63" s="83">
        <v>250</v>
      </c>
      <c r="G63" s="83">
        <v>330</v>
      </c>
      <c r="H63" s="84">
        <v>0.11538461538461539</v>
      </c>
      <c r="I63" s="84">
        <v>2.3076923076923078E-2</v>
      </c>
      <c r="J63" s="30">
        <v>137</v>
      </c>
      <c r="K63" s="83">
        <v>380</v>
      </c>
      <c r="L63" s="84">
        <v>-2.564102564102564E-2</v>
      </c>
      <c r="M63" s="83">
        <v>315</v>
      </c>
      <c r="N63" s="83">
        <v>450</v>
      </c>
      <c r="O63" s="84">
        <v>0.11764705882352941</v>
      </c>
      <c r="P63" s="84">
        <v>2.3529411764705882E-2</v>
      </c>
      <c r="Q63" s="30">
        <v>68</v>
      </c>
      <c r="R63" s="83">
        <v>550</v>
      </c>
      <c r="S63" s="84">
        <v>-1.7857142857142856E-2</v>
      </c>
      <c r="T63" s="83">
        <v>493</v>
      </c>
      <c r="U63" s="83">
        <v>600</v>
      </c>
      <c r="V63" s="84">
        <v>5.7692307692307696E-2</v>
      </c>
      <c r="W63" s="84">
        <v>1.1538461538461539E-2</v>
      </c>
      <c r="X63" s="30">
        <v>97</v>
      </c>
      <c r="Y63" s="83">
        <v>450</v>
      </c>
      <c r="Z63" s="84">
        <v>-3.2258064516129031E-2</v>
      </c>
      <c r="AA63" s="83">
        <v>420</v>
      </c>
      <c r="AB63" s="83">
        <v>490</v>
      </c>
      <c r="AC63" s="84">
        <v>7.6555023923444973E-2</v>
      </c>
      <c r="AD63" s="84">
        <v>1.5311004784688994E-2</v>
      </c>
      <c r="AE63" s="30">
        <v>215</v>
      </c>
      <c r="AF63" s="83">
        <v>550</v>
      </c>
      <c r="AG63" s="84">
        <v>0</v>
      </c>
      <c r="AH63" s="83">
        <v>480</v>
      </c>
      <c r="AI63" s="83">
        <v>640</v>
      </c>
      <c r="AJ63" s="84">
        <v>0.1111111111111111</v>
      </c>
      <c r="AK63" s="84">
        <v>2.222222222222222E-2</v>
      </c>
      <c r="AL63" s="30">
        <v>57</v>
      </c>
      <c r="AM63" s="83">
        <v>750</v>
      </c>
      <c r="AN63" s="84">
        <v>5.9322033898305086E-2</v>
      </c>
      <c r="AO63" s="83">
        <v>660</v>
      </c>
      <c r="AP63" s="83">
        <v>800</v>
      </c>
      <c r="AQ63" s="84">
        <v>0.171875</v>
      </c>
      <c r="AR63" s="84">
        <v>3.4375000000000003E-2</v>
      </c>
      <c r="AS63" s="60" t="s">
        <v>345</v>
      </c>
    </row>
    <row r="64" spans="1:45" ht="11">
      <c r="B64" s="10" t="s">
        <v>205</v>
      </c>
      <c r="C64" s="30">
        <v>49</v>
      </c>
      <c r="D64" s="83">
        <v>250</v>
      </c>
      <c r="E64" s="84">
        <v>-0.10714285714285714</v>
      </c>
      <c r="F64" s="83">
        <v>230</v>
      </c>
      <c r="G64" s="83">
        <v>300</v>
      </c>
      <c r="H64" s="84">
        <v>0.19047619047619047</v>
      </c>
      <c r="I64" s="84">
        <v>3.8095238095238092E-2</v>
      </c>
      <c r="J64" s="30">
        <v>349</v>
      </c>
      <c r="K64" s="83">
        <v>320</v>
      </c>
      <c r="L64" s="84">
        <v>-3.0303030303030304E-2</v>
      </c>
      <c r="M64" s="83">
        <v>280</v>
      </c>
      <c r="N64" s="83">
        <v>350</v>
      </c>
      <c r="O64" s="84">
        <v>0.16363636363636364</v>
      </c>
      <c r="P64" s="84">
        <v>3.272727272727273E-2</v>
      </c>
      <c r="Q64" s="30">
        <v>212</v>
      </c>
      <c r="R64" s="83">
        <v>350</v>
      </c>
      <c r="S64" s="84">
        <v>-3.5812672176308541E-2</v>
      </c>
      <c r="T64" s="83">
        <v>330</v>
      </c>
      <c r="U64" s="83">
        <v>380</v>
      </c>
      <c r="V64" s="84">
        <v>6.0606060606060608E-2</v>
      </c>
      <c r="W64" s="84">
        <v>1.2121212121212121E-2</v>
      </c>
      <c r="X64" s="30">
        <v>71</v>
      </c>
      <c r="Y64" s="83">
        <v>320</v>
      </c>
      <c r="Z64" s="84">
        <v>-3.0303030303030304E-2</v>
      </c>
      <c r="AA64" s="83">
        <v>290</v>
      </c>
      <c r="AB64" s="83">
        <v>350</v>
      </c>
      <c r="AC64" s="84">
        <v>0.10344827586206896</v>
      </c>
      <c r="AD64" s="84">
        <v>2.0689655172413793E-2</v>
      </c>
      <c r="AE64" s="30">
        <v>675</v>
      </c>
      <c r="AF64" s="83">
        <v>350</v>
      </c>
      <c r="AG64" s="84">
        <v>-1.4084507042253521E-2</v>
      </c>
      <c r="AH64" s="83">
        <v>330</v>
      </c>
      <c r="AI64" s="83">
        <v>380</v>
      </c>
      <c r="AJ64" s="84">
        <v>9.375E-2</v>
      </c>
      <c r="AK64" s="84">
        <v>1.8749999999999999E-2</v>
      </c>
      <c r="AL64" s="30">
        <v>256</v>
      </c>
      <c r="AM64" s="83">
        <v>420</v>
      </c>
      <c r="AN64" s="84">
        <v>0</v>
      </c>
      <c r="AO64" s="83">
        <v>383</v>
      </c>
      <c r="AP64" s="83">
        <v>450</v>
      </c>
      <c r="AQ64" s="84">
        <v>0.13513513513513514</v>
      </c>
      <c r="AR64" s="84">
        <v>2.7027027027027029E-2</v>
      </c>
      <c r="AS64" s="60" t="s">
        <v>345</v>
      </c>
    </row>
    <row r="65" spans="1:45" ht="11">
      <c r="B65" s="10" t="s">
        <v>206</v>
      </c>
      <c r="C65" s="30">
        <v>142</v>
      </c>
      <c r="D65" s="83">
        <v>233</v>
      </c>
      <c r="E65" s="84">
        <v>-6.8000000000000005E-2</v>
      </c>
      <c r="F65" s="83">
        <v>218</v>
      </c>
      <c r="G65" s="83">
        <v>270</v>
      </c>
      <c r="H65" s="84">
        <v>0.10952380952380952</v>
      </c>
      <c r="I65" s="84">
        <v>2.1904761904761906E-2</v>
      </c>
      <c r="J65" s="30">
        <v>269</v>
      </c>
      <c r="K65" s="83">
        <v>320</v>
      </c>
      <c r="L65" s="84">
        <v>-3.0303030303030304E-2</v>
      </c>
      <c r="M65" s="83">
        <v>270</v>
      </c>
      <c r="N65" s="83">
        <v>350</v>
      </c>
      <c r="O65" s="84">
        <v>0.14285714285714285</v>
      </c>
      <c r="P65" s="84">
        <v>2.8571428571428571E-2</v>
      </c>
      <c r="Q65" s="30">
        <v>168</v>
      </c>
      <c r="R65" s="83">
        <v>370</v>
      </c>
      <c r="S65" s="84">
        <v>-2.6315789473684209E-2</v>
      </c>
      <c r="T65" s="83">
        <v>343</v>
      </c>
      <c r="U65" s="83">
        <v>420</v>
      </c>
      <c r="V65" s="84">
        <v>8.8235294117647065E-2</v>
      </c>
      <c r="W65" s="84">
        <v>1.7647058823529412E-2</v>
      </c>
      <c r="X65" s="30">
        <v>103</v>
      </c>
      <c r="Y65" s="83">
        <v>350</v>
      </c>
      <c r="Z65" s="84">
        <v>0</v>
      </c>
      <c r="AA65" s="83">
        <v>320</v>
      </c>
      <c r="AB65" s="83">
        <v>360</v>
      </c>
      <c r="AC65" s="84">
        <v>0.16666666666666666</v>
      </c>
      <c r="AD65" s="84">
        <v>3.3333333333333333E-2</v>
      </c>
      <c r="AE65" s="30">
        <v>506</v>
      </c>
      <c r="AF65" s="83">
        <v>360</v>
      </c>
      <c r="AG65" s="84">
        <v>-2.7027027027027029E-2</v>
      </c>
      <c r="AH65" s="83">
        <v>330</v>
      </c>
      <c r="AI65" s="83">
        <v>395</v>
      </c>
      <c r="AJ65" s="84">
        <v>9.0909090909090912E-2</v>
      </c>
      <c r="AK65" s="84">
        <v>1.8181818181818181E-2</v>
      </c>
      <c r="AL65" s="30">
        <v>94</v>
      </c>
      <c r="AM65" s="83">
        <v>420</v>
      </c>
      <c r="AN65" s="84">
        <v>0</v>
      </c>
      <c r="AO65" s="83">
        <v>380</v>
      </c>
      <c r="AP65" s="83">
        <v>480</v>
      </c>
      <c r="AQ65" s="84">
        <v>0.10526315789473684</v>
      </c>
      <c r="AR65" s="84">
        <v>2.1052631578947368E-2</v>
      </c>
      <c r="AS65" s="60" t="s">
        <v>345</v>
      </c>
    </row>
    <row r="66" spans="1:45" ht="11">
      <c r="B66" s="10" t="s">
        <v>207</v>
      </c>
      <c r="C66" s="30" t="s">
        <v>41</v>
      </c>
      <c r="D66" s="83" t="s">
        <v>41</v>
      </c>
      <c r="E66" s="84" t="s">
        <v>41</v>
      </c>
      <c r="F66" s="83" t="s">
        <v>41</v>
      </c>
      <c r="G66" s="83" t="s">
        <v>41</v>
      </c>
      <c r="H66" s="84" t="s">
        <v>41</v>
      </c>
      <c r="I66" s="84" t="s">
        <v>41</v>
      </c>
      <c r="J66" s="30">
        <v>127</v>
      </c>
      <c r="K66" s="83">
        <v>360</v>
      </c>
      <c r="L66" s="84">
        <v>0</v>
      </c>
      <c r="M66" s="83">
        <v>330</v>
      </c>
      <c r="N66" s="83">
        <v>380</v>
      </c>
      <c r="O66" s="84">
        <v>9.0909090909090912E-2</v>
      </c>
      <c r="P66" s="84">
        <v>1.8181818181818181E-2</v>
      </c>
      <c r="Q66" s="30">
        <v>207</v>
      </c>
      <c r="R66" s="83">
        <v>370</v>
      </c>
      <c r="S66" s="84">
        <v>0</v>
      </c>
      <c r="T66" s="83">
        <v>350</v>
      </c>
      <c r="U66" s="83">
        <v>390</v>
      </c>
      <c r="V66" s="84">
        <v>5.7142857142857141E-2</v>
      </c>
      <c r="W66" s="84">
        <v>1.1428571428571429E-2</v>
      </c>
      <c r="X66" s="30">
        <v>46</v>
      </c>
      <c r="Y66" s="83">
        <v>365</v>
      </c>
      <c r="Z66" s="84">
        <v>4.2857142857142858E-2</v>
      </c>
      <c r="AA66" s="83">
        <v>350</v>
      </c>
      <c r="AB66" s="83">
        <v>380</v>
      </c>
      <c r="AC66" s="84">
        <v>0.10606060606060606</v>
      </c>
      <c r="AD66" s="84">
        <v>2.1212121212121213E-2</v>
      </c>
      <c r="AE66" s="30">
        <v>945</v>
      </c>
      <c r="AF66" s="83">
        <v>390</v>
      </c>
      <c r="AG66" s="84">
        <v>0</v>
      </c>
      <c r="AH66" s="83">
        <v>370</v>
      </c>
      <c r="AI66" s="83">
        <v>420</v>
      </c>
      <c r="AJ66" s="84">
        <v>6.8493150684931503E-2</v>
      </c>
      <c r="AK66" s="84">
        <v>1.3698630136986301E-2</v>
      </c>
      <c r="AL66" s="30">
        <v>975</v>
      </c>
      <c r="AM66" s="83">
        <v>430</v>
      </c>
      <c r="AN66" s="84">
        <v>-2.2727272727272728E-2</v>
      </c>
      <c r="AO66" s="83">
        <v>400</v>
      </c>
      <c r="AP66" s="83">
        <v>470</v>
      </c>
      <c r="AQ66" s="84">
        <v>1.1764705882352941E-2</v>
      </c>
      <c r="AR66" s="84">
        <v>2.352941176470588E-3</v>
      </c>
      <c r="AS66" s="60" t="s">
        <v>345</v>
      </c>
    </row>
    <row r="67" spans="1:45" ht="11">
      <c r="B67" s="10" t="s">
        <v>208</v>
      </c>
      <c r="C67" s="30">
        <v>81</v>
      </c>
      <c r="D67" s="83">
        <v>295</v>
      </c>
      <c r="E67" s="84">
        <v>4.2402826855123678E-2</v>
      </c>
      <c r="F67" s="83">
        <v>260</v>
      </c>
      <c r="G67" s="83">
        <v>310</v>
      </c>
      <c r="H67" s="84">
        <v>0.18</v>
      </c>
      <c r="I67" s="84">
        <v>3.5999999999999997E-2</v>
      </c>
      <c r="J67" s="30">
        <v>643</v>
      </c>
      <c r="K67" s="83">
        <v>310</v>
      </c>
      <c r="L67" s="84">
        <v>-1.5873015873015872E-2</v>
      </c>
      <c r="M67" s="83">
        <v>290</v>
      </c>
      <c r="N67" s="83">
        <v>330</v>
      </c>
      <c r="O67" s="84">
        <v>0.10714285714285714</v>
      </c>
      <c r="P67" s="84">
        <v>2.1428571428571429E-2</v>
      </c>
      <c r="Q67" s="30">
        <v>487</v>
      </c>
      <c r="R67" s="83">
        <v>340</v>
      </c>
      <c r="S67" s="84">
        <v>0</v>
      </c>
      <c r="T67" s="83">
        <v>320</v>
      </c>
      <c r="U67" s="83">
        <v>360</v>
      </c>
      <c r="V67" s="84">
        <v>9.6774193548387094E-2</v>
      </c>
      <c r="W67" s="84">
        <v>1.935483870967742E-2</v>
      </c>
      <c r="X67" s="30">
        <v>150</v>
      </c>
      <c r="Y67" s="83">
        <v>320</v>
      </c>
      <c r="Z67" s="84">
        <v>-1.5384615384615385E-2</v>
      </c>
      <c r="AA67" s="83">
        <v>300</v>
      </c>
      <c r="AB67" s="83">
        <v>335</v>
      </c>
      <c r="AC67" s="84">
        <v>0.10344827586206896</v>
      </c>
      <c r="AD67" s="84">
        <v>2.0689655172413793E-2</v>
      </c>
      <c r="AE67" s="30">
        <v>3051</v>
      </c>
      <c r="AF67" s="83">
        <v>350</v>
      </c>
      <c r="AG67" s="84">
        <v>0</v>
      </c>
      <c r="AH67" s="83">
        <v>330</v>
      </c>
      <c r="AI67" s="83">
        <v>370</v>
      </c>
      <c r="AJ67" s="84">
        <v>9.375E-2</v>
      </c>
      <c r="AK67" s="84">
        <v>1.8749999999999999E-2</v>
      </c>
      <c r="AL67" s="30">
        <v>4025</v>
      </c>
      <c r="AM67" s="83">
        <v>390</v>
      </c>
      <c r="AN67" s="84">
        <v>0</v>
      </c>
      <c r="AO67" s="83">
        <v>370</v>
      </c>
      <c r="AP67" s="83">
        <v>410</v>
      </c>
      <c r="AQ67" s="84">
        <v>8.3333333333333329E-2</v>
      </c>
      <c r="AR67" s="84">
        <v>1.6666666666666666E-2</v>
      </c>
      <c r="AS67" s="60" t="s">
        <v>345</v>
      </c>
    </row>
    <row r="68" spans="1:45" ht="11">
      <c r="B68" s="10" t="s">
        <v>209</v>
      </c>
      <c r="C68" s="30">
        <v>189</v>
      </c>
      <c r="D68" s="83">
        <v>260</v>
      </c>
      <c r="E68" s="84">
        <v>-3.7037037037037035E-2</v>
      </c>
      <c r="F68" s="83">
        <v>230</v>
      </c>
      <c r="G68" s="83">
        <v>290</v>
      </c>
      <c r="H68" s="84">
        <v>6.1224489795918366E-2</v>
      </c>
      <c r="I68" s="84">
        <v>1.2244897959183673E-2</v>
      </c>
      <c r="J68" s="30">
        <v>436</v>
      </c>
      <c r="K68" s="83">
        <v>350</v>
      </c>
      <c r="L68" s="84">
        <v>-2.7777777777777776E-2</v>
      </c>
      <c r="M68" s="83">
        <v>301</v>
      </c>
      <c r="N68" s="83">
        <v>383</v>
      </c>
      <c r="O68" s="84">
        <v>2.9411764705882353E-2</v>
      </c>
      <c r="P68" s="84">
        <v>5.8823529411764705E-3</v>
      </c>
      <c r="Q68" s="30">
        <v>144</v>
      </c>
      <c r="R68" s="83">
        <v>440</v>
      </c>
      <c r="S68" s="84">
        <v>-4.3478260869565216E-2</v>
      </c>
      <c r="T68" s="83">
        <v>400</v>
      </c>
      <c r="U68" s="83">
        <v>480</v>
      </c>
      <c r="V68" s="84">
        <v>4.7619047619047616E-2</v>
      </c>
      <c r="W68" s="84">
        <v>9.5238095238095229E-3</v>
      </c>
      <c r="X68" s="30">
        <v>119</v>
      </c>
      <c r="Y68" s="83">
        <v>399</v>
      </c>
      <c r="Z68" s="84">
        <v>2.3076923076923078E-2</v>
      </c>
      <c r="AA68" s="83">
        <v>350</v>
      </c>
      <c r="AB68" s="83">
        <v>450</v>
      </c>
      <c r="AC68" s="84">
        <v>0.14000000000000001</v>
      </c>
      <c r="AD68" s="84">
        <v>2.8000000000000004E-2</v>
      </c>
      <c r="AE68" s="30">
        <v>300</v>
      </c>
      <c r="AF68" s="83">
        <v>450</v>
      </c>
      <c r="AG68" s="84">
        <v>-1.098901098901099E-2</v>
      </c>
      <c r="AH68" s="83">
        <v>385</v>
      </c>
      <c r="AI68" s="83">
        <v>500</v>
      </c>
      <c r="AJ68" s="84">
        <v>0.18421052631578946</v>
      </c>
      <c r="AK68" s="84">
        <v>3.6842105263157891E-2</v>
      </c>
      <c r="AL68" s="30">
        <v>65</v>
      </c>
      <c r="AM68" s="83">
        <v>530</v>
      </c>
      <c r="AN68" s="84">
        <v>0</v>
      </c>
      <c r="AO68" s="83">
        <v>430</v>
      </c>
      <c r="AP68" s="83">
        <v>580</v>
      </c>
      <c r="AQ68" s="84">
        <v>0.17777777777777778</v>
      </c>
      <c r="AR68" s="84">
        <v>3.5555555555555556E-2</v>
      </c>
      <c r="AS68" s="60" t="s">
        <v>345</v>
      </c>
    </row>
    <row r="69" spans="1:45" ht="11">
      <c r="B69" s="10" t="s">
        <v>210</v>
      </c>
      <c r="C69" s="30">
        <v>67</v>
      </c>
      <c r="D69" s="83">
        <v>350</v>
      </c>
      <c r="E69" s="84">
        <v>6.0606060606060608E-2</v>
      </c>
      <c r="F69" s="83">
        <v>295</v>
      </c>
      <c r="G69" s="83">
        <v>380</v>
      </c>
      <c r="H69" s="84">
        <v>0.20689655172413793</v>
      </c>
      <c r="I69" s="84">
        <v>4.1379310344827586E-2</v>
      </c>
      <c r="J69" s="30">
        <v>173</v>
      </c>
      <c r="K69" s="83">
        <v>400</v>
      </c>
      <c r="L69" s="84">
        <v>-6.9767441860465115E-2</v>
      </c>
      <c r="M69" s="83">
        <v>340</v>
      </c>
      <c r="N69" s="83">
        <v>470</v>
      </c>
      <c r="O69" s="84">
        <v>0.14285714285714285</v>
      </c>
      <c r="P69" s="84">
        <v>2.8571428571428571E-2</v>
      </c>
      <c r="Q69" s="30">
        <v>24</v>
      </c>
      <c r="R69" s="83">
        <v>555</v>
      </c>
      <c r="S69" s="84">
        <v>9.0909090909090905E-3</v>
      </c>
      <c r="T69" s="83">
        <v>455</v>
      </c>
      <c r="U69" s="83">
        <v>673</v>
      </c>
      <c r="V69" s="84">
        <v>4.1275797373358347E-2</v>
      </c>
      <c r="W69" s="84">
        <v>8.2551594746716698E-3</v>
      </c>
      <c r="X69" s="30">
        <v>38</v>
      </c>
      <c r="Y69" s="83">
        <v>500</v>
      </c>
      <c r="Z69" s="84">
        <v>2.0408163265306121E-2</v>
      </c>
      <c r="AA69" s="83">
        <v>450</v>
      </c>
      <c r="AB69" s="83">
        <v>550</v>
      </c>
      <c r="AC69" s="84">
        <v>8.6956521739130432E-2</v>
      </c>
      <c r="AD69" s="84">
        <v>1.7391304347826087E-2</v>
      </c>
      <c r="AE69" s="30">
        <v>123</v>
      </c>
      <c r="AF69" s="83">
        <v>620</v>
      </c>
      <c r="AG69" s="84">
        <v>-3.875968992248062E-2</v>
      </c>
      <c r="AH69" s="83">
        <v>550</v>
      </c>
      <c r="AI69" s="83">
        <v>720</v>
      </c>
      <c r="AJ69" s="84">
        <v>6.8965517241379309E-2</v>
      </c>
      <c r="AK69" s="84">
        <v>1.3793103448275862E-2</v>
      </c>
      <c r="AL69" s="30">
        <v>56</v>
      </c>
      <c r="AM69" s="83">
        <v>790</v>
      </c>
      <c r="AN69" s="84">
        <v>0</v>
      </c>
      <c r="AO69" s="83">
        <v>690</v>
      </c>
      <c r="AP69" s="83">
        <v>908</v>
      </c>
      <c r="AQ69" s="84">
        <v>0.11267605633802817</v>
      </c>
      <c r="AR69" s="84">
        <v>2.2535211267605635E-2</v>
      </c>
      <c r="AS69" s="60" t="s">
        <v>345</v>
      </c>
    </row>
    <row r="70" spans="1:45" ht="11">
      <c r="B70" s="10" t="s">
        <v>211</v>
      </c>
      <c r="C70" s="30">
        <v>174</v>
      </c>
      <c r="D70" s="83">
        <v>270</v>
      </c>
      <c r="E70" s="84">
        <v>-6.8965517241379309E-2</v>
      </c>
      <c r="F70" s="83">
        <v>240</v>
      </c>
      <c r="G70" s="83">
        <v>320</v>
      </c>
      <c r="H70" s="84">
        <v>0.08</v>
      </c>
      <c r="I70" s="84">
        <v>1.6E-2</v>
      </c>
      <c r="J70" s="30">
        <v>364</v>
      </c>
      <c r="K70" s="83">
        <v>388</v>
      </c>
      <c r="L70" s="84">
        <v>7.7922077922077922E-3</v>
      </c>
      <c r="M70" s="83">
        <v>313</v>
      </c>
      <c r="N70" s="83">
        <v>450</v>
      </c>
      <c r="O70" s="84">
        <v>0.14117647058823529</v>
      </c>
      <c r="P70" s="84">
        <v>2.823529411764706E-2</v>
      </c>
      <c r="Q70" s="30">
        <v>48</v>
      </c>
      <c r="R70" s="83">
        <v>558</v>
      </c>
      <c r="S70" s="84">
        <v>-3.4602076124567477E-2</v>
      </c>
      <c r="T70" s="83">
        <v>460</v>
      </c>
      <c r="U70" s="83">
        <v>630</v>
      </c>
      <c r="V70" s="84">
        <v>6.2857142857142861E-2</v>
      </c>
      <c r="W70" s="84">
        <v>1.2571428571428572E-2</v>
      </c>
      <c r="X70" s="30">
        <v>194</v>
      </c>
      <c r="Y70" s="83">
        <v>500</v>
      </c>
      <c r="Z70" s="84">
        <v>0</v>
      </c>
      <c r="AA70" s="83">
        <v>450</v>
      </c>
      <c r="AB70" s="83">
        <v>550</v>
      </c>
      <c r="AC70" s="84">
        <v>0.1111111111111111</v>
      </c>
      <c r="AD70" s="84">
        <v>2.222222222222222E-2</v>
      </c>
      <c r="AE70" s="30">
        <v>374</v>
      </c>
      <c r="AF70" s="83">
        <v>575</v>
      </c>
      <c r="AG70" s="84">
        <v>8.771929824561403E-3</v>
      </c>
      <c r="AH70" s="83">
        <v>490</v>
      </c>
      <c r="AI70" s="83">
        <v>650</v>
      </c>
      <c r="AJ70" s="84">
        <v>0.15</v>
      </c>
      <c r="AK70" s="84">
        <v>0.03</v>
      </c>
      <c r="AL70" s="30">
        <v>53</v>
      </c>
      <c r="AM70" s="83">
        <v>675</v>
      </c>
      <c r="AN70" s="84">
        <v>-0.1</v>
      </c>
      <c r="AO70" s="83">
        <v>585</v>
      </c>
      <c r="AP70" s="83">
        <v>740</v>
      </c>
      <c r="AQ70" s="84">
        <v>7.1428571428571425E-2</v>
      </c>
      <c r="AR70" s="84">
        <v>1.4285714285714285E-2</v>
      </c>
      <c r="AS70" s="60" t="s">
        <v>345</v>
      </c>
    </row>
    <row r="71" spans="1:45" s="28" customFormat="1" ht="11">
      <c r="B71" s="28" t="s">
        <v>37</v>
      </c>
      <c r="C71" s="30">
        <v>1824</v>
      </c>
      <c r="D71" s="83">
        <v>290</v>
      </c>
      <c r="E71" s="84">
        <v>-3.3333333333333333E-2</v>
      </c>
      <c r="F71" s="83">
        <v>240</v>
      </c>
      <c r="G71" s="83">
        <v>330</v>
      </c>
      <c r="H71" s="84">
        <v>0.16</v>
      </c>
      <c r="I71" s="84">
        <v>3.2000000000000001E-2</v>
      </c>
      <c r="J71" s="30">
        <v>4498</v>
      </c>
      <c r="K71" s="83">
        <v>349</v>
      </c>
      <c r="L71" s="84">
        <v>-2.8571428571428571E-3</v>
      </c>
      <c r="M71" s="83">
        <v>300</v>
      </c>
      <c r="N71" s="83">
        <v>390</v>
      </c>
      <c r="O71" s="84">
        <v>9.0624999999999997E-2</v>
      </c>
      <c r="P71" s="84">
        <v>1.8124999999999999E-2</v>
      </c>
      <c r="Q71" s="30">
        <v>2021</v>
      </c>
      <c r="R71" s="83">
        <v>370</v>
      </c>
      <c r="S71" s="84">
        <v>0</v>
      </c>
      <c r="T71" s="83">
        <v>340</v>
      </c>
      <c r="U71" s="83">
        <v>430</v>
      </c>
      <c r="V71" s="84">
        <v>8.8235294117647065E-2</v>
      </c>
      <c r="W71" s="84">
        <v>1.7647058823529412E-2</v>
      </c>
      <c r="X71" s="30">
        <v>1189</v>
      </c>
      <c r="Y71" s="83">
        <v>380</v>
      </c>
      <c r="Z71" s="84">
        <v>-2.564102564102564E-2</v>
      </c>
      <c r="AA71" s="83">
        <v>330</v>
      </c>
      <c r="AB71" s="83">
        <v>450</v>
      </c>
      <c r="AC71" s="84">
        <v>8.5714285714285715E-2</v>
      </c>
      <c r="AD71" s="84">
        <v>1.7142857142857144E-2</v>
      </c>
      <c r="AE71" s="30">
        <v>9062</v>
      </c>
      <c r="AF71" s="83">
        <v>360</v>
      </c>
      <c r="AG71" s="84">
        <v>-2.7027027027027029E-2</v>
      </c>
      <c r="AH71" s="83">
        <v>340</v>
      </c>
      <c r="AI71" s="83">
        <v>400</v>
      </c>
      <c r="AJ71" s="84">
        <v>5.8823529411764705E-2</v>
      </c>
      <c r="AK71" s="84">
        <v>1.1764705882352941E-2</v>
      </c>
      <c r="AL71" s="30">
        <v>8643</v>
      </c>
      <c r="AM71" s="83">
        <v>400</v>
      </c>
      <c r="AN71" s="84">
        <v>0</v>
      </c>
      <c r="AO71" s="83">
        <v>375</v>
      </c>
      <c r="AP71" s="83">
        <v>440</v>
      </c>
      <c r="AQ71" s="84">
        <v>5.2631578947368418E-2</v>
      </c>
      <c r="AR71" s="84">
        <v>1.0526315789473684E-2</v>
      </c>
      <c r="AS71" s="60"/>
    </row>
    <row r="72" spans="1:45" ht="11">
      <c r="A72" s="10" t="s">
        <v>20</v>
      </c>
      <c r="B72" s="10" t="s">
        <v>212</v>
      </c>
      <c r="C72" s="30">
        <v>62</v>
      </c>
      <c r="D72" s="83">
        <v>250</v>
      </c>
      <c r="E72" s="84">
        <v>-1.9607843137254902E-2</v>
      </c>
      <c r="F72" s="83">
        <v>220</v>
      </c>
      <c r="G72" s="83">
        <v>290</v>
      </c>
      <c r="H72" s="84">
        <v>0.13636363636363635</v>
      </c>
      <c r="I72" s="84">
        <v>2.7272727272727271E-2</v>
      </c>
      <c r="J72" s="30">
        <v>238</v>
      </c>
      <c r="K72" s="83">
        <v>340</v>
      </c>
      <c r="L72" s="84">
        <v>-2.8571428571428571E-2</v>
      </c>
      <c r="M72" s="83">
        <v>310</v>
      </c>
      <c r="N72" s="83">
        <v>350</v>
      </c>
      <c r="O72" s="84">
        <v>6.25E-2</v>
      </c>
      <c r="P72" s="84">
        <v>1.2500000000000001E-2</v>
      </c>
      <c r="Q72" s="30">
        <v>137</v>
      </c>
      <c r="R72" s="83">
        <v>370</v>
      </c>
      <c r="S72" s="84">
        <v>0</v>
      </c>
      <c r="T72" s="83">
        <v>340</v>
      </c>
      <c r="U72" s="83">
        <v>390</v>
      </c>
      <c r="V72" s="84">
        <v>0.12121212121212122</v>
      </c>
      <c r="W72" s="84">
        <v>2.4242424242424242E-2</v>
      </c>
      <c r="X72" s="30">
        <v>73</v>
      </c>
      <c r="Y72" s="83">
        <v>330</v>
      </c>
      <c r="Z72" s="84">
        <v>-5.7142857142857141E-2</v>
      </c>
      <c r="AA72" s="83">
        <v>315</v>
      </c>
      <c r="AB72" s="83">
        <v>350</v>
      </c>
      <c r="AC72" s="84">
        <v>0.11864406779661017</v>
      </c>
      <c r="AD72" s="84">
        <v>2.3728813559322035E-2</v>
      </c>
      <c r="AE72" s="30">
        <v>674</v>
      </c>
      <c r="AF72" s="83">
        <v>365</v>
      </c>
      <c r="AG72" s="84">
        <v>-1.3513513513513514E-2</v>
      </c>
      <c r="AH72" s="83">
        <v>335</v>
      </c>
      <c r="AI72" s="83">
        <v>395</v>
      </c>
      <c r="AJ72" s="84">
        <v>0.10606060606060606</v>
      </c>
      <c r="AK72" s="84">
        <v>2.1212121212121213E-2</v>
      </c>
      <c r="AL72" s="30">
        <v>343</v>
      </c>
      <c r="AM72" s="83">
        <v>440</v>
      </c>
      <c r="AN72" s="84">
        <v>0</v>
      </c>
      <c r="AO72" s="83">
        <v>420</v>
      </c>
      <c r="AP72" s="83">
        <v>480</v>
      </c>
      <c r="AQ72" s="84">
        <v>0.1</v>
      </c>
      <c r="AR72" s="84">
        <v>0.02</v>
      </c>
      <c r="AS72" s="60" t="s">
        <v>345</v>
      </c>
    </row>
    <row r="73" spans="1:45" ht="11">
      <c r="B73" s="10" t="s">
        <v>213</v>
      </c>
      <c r="C73" s="30">
        <v>578</v>
      </c>
      <c r="D73" s="83">
        <v>320</v>
      </c>
      <c r="E73" s="84">
        <v>-0.1111111111111111</v>
      </c>
      <c r="F73" s="83">
        <v>285</v>
      </c>
      <c r="G73" s="83">
        <v>350</v>
      </c>
      <c r="H73" s="84">
        <v>-3.0303030303030304E-2</v>
      </c>
      <c r="I73" s="84">
        <v>-6.0606060606060606E-3</v>
      </c>
      <c r="J73" s="30">
        <v>873</v>
      </c>
      <c r="K73" s="83">
        <v>400</v>
      </c>
      <c r="L73" s="84">
        <v>-0.13043478260869565</v>
      </c>
      <c r="M73" s="83">
        <v>365</v>
      </c>
      <c r="N73" s="83">
        <v>450</v>
      </c>
      <c r="O73" s="84">
        <v>-3.614457831325301E-2</v>
      </c>
      <c r="P73" s="84">
        <v>-7.2289156626506017E-3</v>
      </c>
      <c r="Q73" s="30">
        <v>98</v>
      </c>
      <c r="R73" s="83">
        <v>588</v>
      </c>
      <c r="S73" s="84">
        <v>-6.6666666666666666E-2</v>
      </c>
      <c r="T73" s="83">
        <v>510</v>
      </c>
      <c r="U73" s="83">
        <v>680</v>
      </c>
      <c r="V73" s="84">
        <v>-4.3902439024390241E-2</v>
      </c>
      <c r="W73" s="84">
        <v>-8.7804878048780479E-3</v>
      </c>
      <c r="X73" s="30">
        <v>227</v>
      </c>
      <c r="Y73" s="83">
        <v>540</v>
      </c>
      <c r="Z73" s="84">
        <v>-1.8181818181818181E-2</v>
      </c>
      <c r="AA73" s="83">
        <v>495</v>
      </c>
      <c r="AB73" s="83">
        <v>600</v>
      </c>
      <c r="AC73" s="84">
        <v>9.0909090909090912E-2</v>
      </c>
      <c r="AD73" s="84">
        <v>1.8181818181818181E-2</v>
      </c>
      <c r="AE73" s="30">
        <v>211</v>
      </c>
      <c r="AF73" s="83">
        <v>670</v>
      </c>
      <c r="AG73" s="84">
        <v>-7.4074074074074077E-3</v>
      </c>
      <c r="AH73" s="83">
        <v>610</v>
      </c>
      <c r="AI73" s="83">
        <v>750</v>
      </c>
      <c r="AJ73" s="84">
        <v>0.11666666666666667</v>
      </c>
      <c r="AK73" s="84">
        <v>2.3333333333333334E-2</v>
      </c>
      <c r="AL73" s="30">
        <v>60</v>
      </c>
      <c r="AM73" s="83">
        <v>800</v>
      </c>
      <c r="AN73" s="84">
        <v>-5.3254437869822487E-2</v>
      </c>
      <c r="AO73" s="83">
        <v>738</v>
      </c>
      <c r="AP73" s="83">
        <v>898</v>
      </c>
      <c r="AQ73" s="84">
        <v>6.6666666666666666E-2</v>
      </c>
      <c r="AR73" s="84">
        <v>1.3333333333333332E-2</v>
      </c>
      <c r="AS73" s="60" t="s">
        <v>345</v>
      </c>
    </row>
    <row r="74" spans="1:45" ht="11">
      <c r="B74" s="10" t="s">
        <v>214</v>
      </c>
      <c r="C74" s="30">
        <v>166</v>
      </c>
      <c r="D74" s="83">
        <v>310</v>
      </c>
      <c r="E74" s="84">
        <v>-6.0606060606060608E-2</v>
      </c>
      <c r="F74" s="83">
        <v>280</v>
      </c>
      <c r="G74" s="83">
        <v>335</v>
      </c>
      <c r="H74" s="84">
        <v>3.3333333333333333E-2</v>
      </c>
      <c r="I74" s="84">
        <v>6.6666666666666662E-3</v>
      </c>
      <c r="J74" s="30">
        <v>422</v>
      </c>
      <c r="K74" s="83">
        <v>390</v>
      </c>
      <c r="L74" s="84">
        <v>-2.5000000000000001E-2</v>
      </c>
      <c r="M74" s="83">
        <v>350</v>
      </c>
      <c r="N74" s="83">
        <v>430</v>
      </c>
      <c r="O74" s="84">
        <v>5.4054054054054057E-2</v>
      </c>
      <c r="P74" s="84">
        <v>1.0810810810810811E-2</v>
      </c>
      <c r="Q74" s="30">
        <v>81</v>
      </c>
      <c r="R74" s="83">
        <v>525</v>
      </c>
      <c r="S74" s="84">
        <v>-3.669724770642202E-2</v>
      </c>
      <c r="T74" s="83">
        <v>470</v>
      </c>
      <c r="U74" s="83">
        <v>580</v>
      </c>
      <c r="V74" s="84">
        <v>9.375E-2</v>
      </c>
      <c r="W74" s="84">
        <v>1.8749999999999999E-2</v>
      </c>
      <c r="X74" s="30">
        <v>159</v>
      </c>
      <c r="Y74" s="83">
        <v>460</v>
      </c>
      <c r="Z74" s="84">
        <v>-2.1276595744680851E-2</v>
      </c>
      <c r="AA74" s="83">
        <v>400</v>
      </c>
      <c r="AB74" s="83">
        <v>500</v>
      </c>
      <c r="AC74" s="84">
        <v>0.12195121951219512</v>
      </c>
      <c r="AD74" s="84">
        <v>2.4390243902439025E-2</v>
      </c>
      <c r="AE74" s="30">
        <v>346</v>
      </c>
      <c r="AF74" s="83">
        <v>550</v>
      </c>
      <c r="AG74" s="84">
        <v>0</v>
      </c>
      <c r="AH74" s="83">
        <v>500</v>
      </c>
      <c r="AI74" s="83">
        <v>600</v>
      </c>
      <c r="AJ74" s="84">
        <v>0.1702127659574468</v>
      </c>
      <c r="AK74" s="84">
        <v>3.4042553191489362E-2</v>
      </c>
      <c r="AL74" s="30">
        <v>93</v>
      </c>
      <c r="AM74" s="83">
        <v>650</v>
      </c>
      <c r="AN74" s="84">
        <v>0</v>
      </c>
      <c r="AO74" s="83">
        <v>590</v>
      </c>
      <c r="AP74" s="83">
        <v>750</v>
      </c>
      <c r="AQ74" s="84">
        <v>0.14436619718309859</v>
      </c>
      <c r="AR74" s="84">
        <v>2.8873239436619718E-2</v>
      </c>
      <c r="AS74" s="60" t="s">
        <v>345</v>
      </c>
    </row>
    <row r="75" spans="1:45" ht="11">
      <c r="B75" s="10" t="s">
        <v>215</v>
      </c>
      <c r="C75" s="30">
        <v>15</v>
      </c>
      <c r="D75" s="83">
        <v>300</v>
      </c>
      <c r="E75" s="84">
        <v>-6.25E-2</v>
      </c>
      <c r="F75" s="83">
        <v>240</v>
      </c>
      <c r="G75" s="83">
        <v>310</v>
      </c>
      <c r="H75" s="84">
        <v>3.4482758620689655E-2</v>
      </c>
      <c r="I75" s="84">
        <v>6.8965517241379309E-3</v>
      </c>
      <c r="J75" s="30">
        <v>138</v>
      </c>
      <c r="K75" s="83">
        <v>330</v>
      </c>
      <c r="L75" s="84">
        <v>-1.4925373134328358E-2</v>
      </c>
      <c r="M75" s="83">
        <v>320</v>
      </c>
      <c r="N75" s="83">
        <v>340</v>
      </c>
      <c r="O75" s="84">
        <v>0.1</v>
      </c>
      <c r="P75" s="84">
        <v>0.02</v>
      </c>
      <c r="Q75" s="30">
        <v>109</v>
      </c>
      <c r="R75" s="83">
        <v>365</v>
      </c>
      <c r="S75" s="84">
        <v>-1.3513513513513514E-2</v>
      </c>
      <c r="T75" s="83">
        <v>350</v>
      </c>
      <c r="U75" s="83">
        <v>380</v>
      </c>
      <c r="V75" s="84">
        <v>0.140625</v>
      </c>
      <c r="W75" s="84">
        <v>2.8125000000000001E-2</v>
      </c>
      <c r="X75" s="30">
        <v>78</v>
      </c>
      <c r="Y75" s="83">
        <v>350</v>
      </c>
      <c r="Z75" s="84">
        <v>2.9411764705882353E-2</v>
      </c>
      <c r="AA75" s="83">
        <v>340</v>
      </c>
      <c r="AB75" s="83">
        <v>360</v>
      </c>
      <c r="AC75" s="84">
        <v>0.12903225806451613</v>
      </c>
      <c r="AD75" s="84">
        <v>2.5806451612903226E-2</v>
      </c>
      <c r="AE75" s="30">
        <v>946</v>
      </c>
      <c r="AF75" s="83">
        <v>380</v>
      </c>
      <c r="AG75" s="84">
        <v>0</v>
      </c>
      <c r="AH75" s="83">
        <v>365</v>
      </c>
      <c r="AI75" s="83">
        <v>400</v>
      </c>
      <c r="AJ75" s="84">
        <v>0.11764705882352941</v>
      </c>
      <c r="AK75" s="84">
        <v>2.3529411764705882E-2</v>
      </c>
      <c r="AL75" s="30">
        <v>1096</v>
      </c>
      <c r="AM75" s="83">
        <v>420</v>
      </c>
      <c r="AN75" s="84">
        <v>0</v>
      </c>
      <c r="AO75" s="83">
        <v>400</v>
      </c>
      <c r="AP75" s="83">
        <v>450</v>
      </c>
      <c r="AQ75" s="84">
        <v>0.10526315789473684</v>
      </c>
      <c r="AR75" s="84">
        <v>2.1052631578947368E-2</v>
      </c>
      <c r="AS75" s="60" t="s">
        <v>345</v>
      </c>
    </row>
    <row r="76" spans="1:45" ht="11">
      <c r="B76" s="10" t="s">
        <v>216</v>
      </c>
      <c r="C76" s="30">
        <v>576</v>
      </c>
      <c r="D76" s="83">
        <v>350</v>
      </c>
      <c r="E76" s="84">
        <v>-7.8947368421052627E-2</v>
      </c>
      <c r="F76" s="83">
        <v>320</v>
      </c>
      <c r="G76" s="83">
        <v>370</v>
      </c>
      <c r="H76" s="84">
        <v>0</v>
      </c>
      <c r="I76" s="84">
        <v>0</v>
      </c>
      <c r="J76" s="30">
        <v>651</v>
      </c>
      <c r="K76" s="83">
        <v>430</v>
      </c>
      <c r="L76" s="84">
        <v>-0.10416666666666667</v>
      </c>
      <c r="M76" s="83">
        <v>390</v>
      </c>
      <c r="N76" s="83">
        <v>480</v>
      </c>
      <c r="O76" s="84">
        <v>-4.4444444444444446E-2</v>
      </c>
      <c r="P76" s="84">
        <v>-8.8888888888888889E-3</v>
      </c>
      <c r="Q76" s="30">
        <v>43</v>
      </c>
      <c r="R76" s="83">
        <v>670</v>
      </c>
      <c r="S76" s="84">
        <v>-2.8985507246376812E-2</v>
      </c>
      <c r="T76" s="83">
        <v>600</v>
      </c>
      <c r="U76" s="83">
        <v>720</v>
      </c>
      <c r="V76" s="84">
        <v>0.11666666666666667</v>
      </c>
      <c r="W76" s="84">
        <v>2.3333333333333334E-2</v>
      </c>
      <c r="X76" s="30">
        <v>87</v>
      </c>
      <c r="Y76" s="83">
        <v>540</v>
      </c>
      <c r="Z76" s="84">
        <v>-9.1743119266055051E-3</v>
      </c>
      <c r="AA76" s="83">
        <v>510</v>
      </c>
      <c r="AB76" s="83">
        <v>600</v>
      </c>
      <c r="AC76" s="84">
        <v>0.08</v>
      </c>
      <c r="AD76" s="84">
        <v>1.6E-2</v>
      </c>
      <c r="AE76" s="30">
        <v>102</v>
      </c>
      <c r="AF76" s="83">
        <v>675</v>
      </c>
      <c r="AG76" s="84">
        <v>-6.25E-2</v>
      </c>
      <c r="AH76" s="83">
        <v>635</v>
      </c>
      <c r="AI76" s="83">
        <v>750</v>
      </c>
      <c r="AJ76" s="84">
        <v>8.3467094703049763E-2</v>
      </c>
      <c r="AK76" s="84">
        <v>1.6693418940609953E-2</v>
      </c>
      <c r="AL76" s="30">
        <v>26</v>
      </c>
      <c r="AM76" s="83">
        <v>859</v>
      </c>
      <c r="AN76" s="84">
        <v>7.3749999999999996E-2</v>
      </c>
      <c r="AO76" s="83">
        <v>750</v>
      </c>
      <c r="AP76" s="83">
        <v>990</v>
      </c>
      <c r="AQ76" s="84">
        <v>0.32153846153846155</v>
      </c>
      <c r="AR76" s="84">
        <v>6.4307692307692316E-2</v>
      </c>
      <c r="AS76" s="60" t="s">
        <v>345</v>
      </c>
    </row>
    <row r="77" spans="1:45" ht="11">
      <c r="B77" s="10" t="s">
        <v>217</v>
      </c>
      <c r="C77" s="30">
        <v>394</v>
      </c>
      <c r="D77" s="83">
        <v>300</v>
      </c>
      <c r="E77" s="84">
        <v>-9.0909090909090912E-2</v>
      </c>
      <c r="F77" s="83">
        <v>275</v>
      </c>
      <c r="G77" s="83">
        <v>330</v>
      </c>
      <c r="H77" s="84">
        <v>0</v>
      </c>
      <c r="I77" s="84">
        <v>0</v>
      </c>
      <c r="J77" s="30">
        <v>869</v>
      </c>
      <c r="K77" s="83">
        <v>360</v>
      </c>
      <c r="L77" s="84">
        <v>-8.8607594936708861E-2</v>
      </c>
      <c r="M77" s="83">
        <v>330</v>
      </c>
      <c r="N77" s="83">
        <v>400</v>
      </c>
      <c r="O77" s="84">
        <v>0</v>
      </c>
      <c r="P77" s="84">
        <v>0</v>
      </c>
      <c r="Q77" s="30">
        <v>164</v>
      </c>
      <c r="R77" s="83">
        <v>498</v>
      </c>
      <c r="S77" s="84">
        <v>3.7499999999999999E-2</v>
      </c>
      <c r="T77" s="83">
        <v>438</v>
      </c>
      <c r="U77" s="83">
        <v>575</v>
      </c>
      <c r="V77" s="84">
        <v>0.10666666666666667</v>
      </c>
      <c r="W77" s="84">
        <v>2.1333333333333336E-2</v>
      </c>
      <c r="X77" s="30">
        <v>85</v>
      </c>
      <c r="Y77" s="83">
        <v>420</v>
      </c>
      <c r="Z77" s="84">
        <v>0</v>
      </c>
      <c r="AA77" s="83">
        <v>380</v>
      </c>
      <c r="AB77" s="83">
        <v>450</v>
      </c>
      <c r="AC77" s="84">
        <v>0.12600536193029491</v>
      </c>
      <c r="AD77" s="84">
        <v>2.5201072386058981E-2</v>
      </c>
      <c r="AE77" s="30">
        <v>295</v>
      </c>
      <c r="AF77" s="83">
        <v>480</v>
      </c>
      <c r="AG77" s="84">
        <v>0</v>
      </c>
      <c r="AH77" s="83">
        <v>420</v>
      </c>
      <c r="AI77" s="83">
        <v>550</v>
      </c>
      <c r="AJ77" s="84">
        <v>0.11627906976744186</v>
      </c>
      <c r="AK77" s="84">
        <v>2.3255813953488372E-2</v>
      </c>
      <c r="AL77" s="30">
        <v>123</v>
      </c>
      <c r="AM77" s="83">
        <v>700</v>
      </c>
      <c r="AN77" s="84">
        <v>7.1942446043165471E-3</v>
      </c>
      <c r="AO77" s="83">
        <v>500</v>
      </c>
      <c r="AP77" s="83">
        <v>825</v>
      </c>
      <c r="AQ77" s="84">
        <v>0.28913443830570901</v>
      </c>
      <c r="AR77" s="84">
        <v>5.7826887661141801E-2</v>
      </c>
      <c r="AS77" s="60" t="s">
        <v>345</v>
      </c>
    </row>
    <row r="78" spans="1:45" ht="11">
      <c r="B78" s="10" t="s">
        <v>218</v>
      </c>
      <c r="C78" s="30">
        <v>19</v>
      </c>
      <c r="D78" s="83">
        <v>295</v>
      </c>
      <c r="E78" s="84">
        <v>-1.6666666666666666E-2</v>
      </c>
      <c r="F78" s="83">
        <v>270</v>
      </c>
      <c r="G78" s="83">
        <v>335</v>
      </c>
      <c r="H78" s="84">
        <v>0.15686274509803921</v>
      </c>
      <c r="I78" s="84">
        <v>3.1372549019607843E-2</v>
      </c>
      <c r="J78" s="30">
        <v>124</v>
      </c>
      <c r="K78" s="83">
        <v>343</v>
      </c>
      <c r="L78" s="84">
        <v>-0.02</v>
      </c>
      <c r="M78" s="83">
        <v>320</v>
      </c>
      <c r="N78" s="83">
        <v>375</v>
      </c>
      <c r="O78" s="84">
        <v>0.1064516129032258</v>
      </c>
      <c r="P78" s="84">
        <v>2.1290322580645161E-2</v>
      </c>
      <c r="Q78" s="30">
        <v>71</v>
      </c>
      <c r="R78" s="83">
        <v>390</v>
      </c>
      <c r="S78" s="84">
        <v>-2.5000000000000001E-2</v>
      </c>
      <c r="T78" s="83">
        <v>358</v>
      </c>
      <c r="U78" s="83">
        <v>420</v>
      </c>
      <c r="V78" s="84">
        <v>0.11428571428571428</v>
      </c>
      <c r="W78" s="84">
        <v>2.2857142857142857E-2</v>
      </c>
      <c r="X78" s="30">
        <v>12</v>
      </c>
      <c r="Y78" s="83">
        <v>365</v>
      </c>
      <c r="Z78" s="84">
        <v>4.2857142857142858E-2</v>
      </c>
      <c r="AA78" s="83">
        <v>330</v>
      </c>
      <c r="AB78" s="83">
        <v>393</v>
      </c>
      <c r="AC78" s="84">
        <v>0.12307692307692308</v>
      </c>
      <c r="AD78" s="84">
        <v>2.4615384615384615E-2</v>
      </c>
      <c r="AE78" s="30">
        <v>216</v>
      </c>
      <c r="AF78" s="83">
        <v>400</v>
      </c>
      <c r="AG78" s="84">
        <v>0</v>
      </c>
      <c r="AH78" s="83">
        <v>375</v>
      </c>
      <c r="AI78" s="83">
        <v>420</v>
      </c>
      <c r="AJ78" s="84">
        <v>0.14285714285714285</v>
      </c>
      <c r="AK78" s="84">
        <v>2.8571428571428571E-2</v>
      </c>
      <c r="AL78" s="30">
        <v>81</v>
      </c>
      <c r="AM78" s="83">
        <v>460</v>
      </c>
      <c r="AN78" s="84">
        <v>5.7471264367816091E-2</v>
      </c>
      <c r="AO78" s="83">
        <v>430</v>
      </c>
      <c r="AP78" s="83">
        <v>500</v>
      </c>
      <c r="AQ78" s="84">
        <v>0.15</v>
      </c>
      <c r="AR78" s="84">
        <v>0.03</v>
      </c>
      <c r="AS78" s="60" t="s">
        <v>345</v>
      </c>
    </row>
    <row r="79" spans="1:45" ht="11">
      <c r="B79" s="10" t="s">
        <v>219</v>
      </c>
      <c r="C79" s="30" t="s">
        <v>41</v>
      </c>
      <c r="D79" s="83" t="s">
        <v>41</v>
      </c>
      <c r="E79" s="84" t="s">
        <v>41</v>
      </c>
      <c r="F79" s="83" t="s">
        <v>41</v>
      </c>
      <c r="G79" s="83" t="s">
        <v>41</v>
      </c>
      <c r="H79" s="84" t="s">
        <v>41</v>
      </c>
      <c r="I79" s="84" t="s">
        <v>41</v>
      </c>
      <c r="J79" s="30" t="s">
        <v>41</v>
      </c>
      <c r="K79" s="83" t="s">
        <v>41</v>
      </c>
      <c r="L79" s="84" t="s">
        <v>41</v>
      </c>
      <c r="M79" s="83" t="s">
        <v>41</v>
      </c>
      <c r="N79" s="83" t="s">
        <v>41</v>
      </c>
      <c r="O79" s="84" t="s">
        <v>41</v>
      </c>
      <c r="P79" s="84" t="s">
        <v>41</v>
      </c>
      <c r="Q79" s="30" t="s">
        <v>41</v>
      </c>
      <c r="R79" s="83" t="s">
        <v>41</v>
      </c>
      <c r="S79" s="84" t="s">
        <v>41</v>
      </c>
      <c r="T79" s="83" t="s">
        <v>41</v>
      </c>
      <c r="U79" s="83" t="s">
        <v>41</v>
      </c>
      <c r="V79" s="84" t="s">
        <v>41</v>
      </c>
      <c r="W79" s="84" t="s">
        <v>41</v>
      </c>
      <c r="X79" s="30" t="s">
        <v>41</v>
      </c>
      <c r="Y79" s="83" t="s">
        <v>41</v>
      </c>
      <c r="Z79" s="84" t="s">
        <v>41</v>
      </c>
      <c r="AA79" s="83" t="s">
        <v>41</v>
      </c>
      <c r="AB79" s="83" t="s">
        <v>41</v>
      </c>
      <c r="AC79" s="84" t="s">
        <v>41</v>
      </c>
      <c r="AD79" s="84" t="s">
        <v>41</v>
      </c>
      <c r="AE79" s="30">
        <v>23</v>
      </c>
      <c r="AF79" s="83">
        <v>405</v>
      </c>
      <c r="AG79" s="84">
        <v>-1.2195121951219513E-2</v>
      </c>
      <c r="AH79" s="83">
        <v>380</v>
      </c>
      <c r="AI79" s="83">
        <v>430</v>
      </c>
      <c r="AJ79" s="84">
        <v>1.2500000000000001E-2</v>
      </c>
      <c r="AK79" s="84">
        <v>2.5000000000000001E-3</v>
      </c>
      <c r="AL79" s="30">
        <v>15</v>
      </c>
      <c r="AM79" s="83">
        <v>520</v>
      </c>
      <c r="AN79" s="84">
        <v>0.13043478260869565</v>
      </c>
      <c r="AO79" s="83">
        <v>490</v>
      </c>
      <c r="AP79" s="83">
        <v>560</v>
      </c>
      <c r="AQ79" s="84">
        <v>0.20930232558139536</v>
      </c>
      <c r="AR79" s="84">
        <v>4.1860465116279069E-2</v>
      </c>
      <c r="AS79" s="60" t="s">
        <v>345</v>
      </c>
    </row>
    <row r="80" spans="1:45" ht="11">
      <c r="B80" s="10" t="s">
        <v>220</v>
      </c>
      <c r="C80" s="30">
        <v>552</v>
      </c>
      <c r="D80" s="83">
        <v>330</v>
      </c>
      <c r="E80" s="84">
        <v>-5.7142857142857141E-2</v>
      </c>
      <c r="F80" s="83">
        <v>295</v>
      </c>
      <c r="G80" s="83">
        <v>365</v>
      </c>
      <c r="H80" s="84">
        <v>0.1619718309859155</v>
      </c>
      <c r="I80" s="84">
        <v>3.2394366197183097E-2</v>
      </c>
      <c r="J80" s="30">
        <v>681</v>
      </c>
      <c r="K80" s="83">
        <v>400</v>
      </c>
      <c r="L80" s="84">
        <v>-4.7619047619047616E-2</v>
      </c>
      <c r="M80" s="83">
        <v>350</v>
      </c>
      <c r="N80" s="83">
        <v>450</v>
      </c>
      <c r="O80" s="84">
        <v>8.1081081081081086E-2</v>
      </c>
      <c r="P80" s="84">
        <v>1.6216216216216217E-2</v>
      </c>
      <c r="Q80" s="30">
        <v>98</v>
      </c>
      <c r="R80" s="83">
        <v>550</v>
      </c>
      <c r="S80" s="84">
        <v>-9.0090090090090089E-3</v>
      </c>
      <c r="T80" s="83">
        <v>480</v>
      </c>
      <c r="U80" s="83">
        <v>640</v>
      </c>
      <c r="V80" s="84">
        <v>0.14583333333333334</v>
      </c>
      <c r="W80" s="84">
        <v>2.9166666666666667E-2</v>
      </c>
      <c r="X80" s="30">
        <v>147</v>
      </c>
      <c r="Y80" s="83">
        <v>500</v>
      </c>
      <c r="Z80" s="84">
        <v>2.4590163934426229E-2</v>
      </c>
      <c r="AA80" s="83">
        <v>440</v>
      </c>
      <c r="AB80" s="83">
        <v>550</v>
      </c>
      <c r="AC80" s="84">
        <v>0.1111111111111111</v>
      </c>
      <c r="AD80" s="84">
        <v>2.222222222222222E-2</v>
      </c>
      <c r="AE80" s="30">
        <v>251</v>
      </c>
      <c r="AF80" s="83">
        <v>590</v>
      </c>
      <c r="AG80" s="84">
        <v>-3.2786885245901641E-2</v>
      </c>
      <c r="AH80" s="83">
        <v>500</v>
      </c>
      <c r="AI80" s="83">
        <v>690</v>
      </c>
      <c r="AJ80" s="84">
        <v>7.6642335766423361E-2</v>
      </c>
      <c r="AK80" s="84">
        <v>1.5328467153284672E-2</v>
      </c>
      <c r="AL80" s="30">
        <v>96</v>
      </c>
      <c r="AM80" s="83">
        <v>780</v>
      </c>
      <c r="AN80" s="84">
        <v>1.2987012987012988E-2</v>
      </c>
      <c r="AO80" s="83">
        <v>650</v>
      </c>
      <c r="AP80" s="83">
        <v>878</v>
      </c>
      <c r="AQ80" s="84">
        <v>0.2</v>
      </c>
      <c r="AR80" s="84">
        <v>0.04</v>
      </c>
      <c r="AS80" s="60" t="s">
        <v>345</v>
      </c>
    </row>
    <row r="81" spans="1:45" ht="11">
      <c r="B81" s="10" t="s">
        <v>221</v>
      </c>
      <c r="C81" s="30">
        <v>78</v>
      </c>
      <c r="D81" s="83">
        <v>285</v>
      </c>
      <c r="E81" s="84">
        <v>-1.7241379310344827E-2</v>
      </c>
      <c r="F81" s="83">
        <v>250</v>
      </c>
      <c r="G81" s="83">
        <v>300</v>
      </c>
      <c r="H81" s="84">
        <v>0.14000000000000001</v>
      </c>
      <c r="I81" s="84">
        <v>2.8000000000000004E-2</v>
      </c>
      <c r="J81" s="30">
        <v>659</v>
      </c>
      <c r="K81" s="83">
        <v>350</v>
      </c>
      <c r="L81" s="84">
        <v>-4.1095890410958902E-2</v>
      </c>
      <c r="M81" s="83">
        <v>328</v>
      </c>
      <c r="N81" s="83">
        <v>380</v>
      </c>
      <c r="O81" s="84">
        <v>2.9411764705882353E-2</v>
      </c>
      <c r="P81" s="84">
        <v>5.8823529411764705E-3</v>
      </c>
      <c r="Q81" s="30">
        <v>309</v>
      </c>
      <c r="R81" s="83">
        <v>425</v>
      </c>
      <c r="S81" s="84">
        <v>-3.4090909090909088E-2</v>
      </c>
      <c r="T81" s="83">
        <v>385</v>
      </c>
      <c r="U81" s="83">
        <v>460</v>
      </c>
      <c r="V81" s="84">
        <v>7.5949367088607597E-2</v>
      </c>
      <c r="W81" s="84">
        <v>1.518987341772152E-2</v>
      </c>
      <c r="X81" s="30">
        <v>132</v>
      </c>
      <c r="Y81" s="83">
        <v>360</v>
      </c>
      <c r="Z81" s="84">
        <v>-5.2631578947368418E-2</v>
      </c>
      <c r="AA81" s="83">
        <v>340</v>
      </c>
      <c r="AB81" s="83">
        <v>395</v>
      </c>
      <c r="AC81" s="84">
        <v>9.0909090909090912E-2</v>
      </c>
      <c r="AD81" s="84">
        <v>1.8181818181818181E-2</v>
      </c>
      <c r="AE81" s="30">
        <v>505</v>
      </c>
      <c r="AF81" s="83">
        <v>404</v>
      </c>
      <c r="AG81" s="84">
        <v>-3.8095238095238099E-2</v>
      </c>
      <c r="AH81" s="83">
        <v>370</v>
      </c>
      <c r="AI81" s="83">
        <v>450</v>
      </c>
      <c r="AJ81" s="84">
        <v>9.1891891891891897E-2</v>
      </c>
      <c r="AK81" s="84">
        <v>1.8378378378378378E-2</v>
      </c>
      <c r="AL81" s="30">
        <v>80</v>
      </c>
      <c r="AM81" s="83">
        <v>500</v>
      </c>
      <c r="AN81" s="84">
        <v>2.0408163265306121E-2</v>
      </c>
      <c r="AO81" s="83">
        <v>460</v>
      </c>
      <c r="AP81" s="83">
        <v>550</v>
      </c>
      <c r="AQ81" s="84">
        <v>0.19047619047619047</v>
      </c>
      <c r="AR81" s="84">
        <v>3.8095238095238092E-2</v>
      </c>
      <c r="AS81" s="60" t="s">
        <v>345</v>
      </c>
    </row>
    <row r="82" spans="1:45" ht="11">
      <c r="B82" s="10" t="s">
        <v>222</v>
      </c>
      <c r="C82" s="30">
        <v>59</v>
      </c>
      <c r="D82" s="83">
        <v>250</v>
      </c>
      <c r="E82" s="84">
        <v>-6.3670411985018729E-2</v>
      </c>
      <c r="F82" s="83">
        <v>185</v>
      </c>
      <c r="G82" s="83">
        <v>300</v>
      </c>
      <c r="H82" s="84">
        <v>0.17370892018779344</v>
      </c>
      <c r="I82" s="84">
        <v>3.474178403755869E-2</v>
      </c>
      <c r="J82" s="30">
        <v>442</v>
      </c>
      <c r="K82" s="83">
        <v>380</v>
      </c>
      <c r="L82" s="84">
        <v>-2.564102564102564E-2</v>
      </c>
      <c r="M82" s="83">
        <v>350</v>
      </c>
      <c r="N82" s="83">
        <v>405</v>
      </c>
      <c r="O82" s="84">
        <v>7.0422535211267609E-2</v>
      </c>
      <c r="P82" s="84">
        <v>1.4084507042253521E-2</v>
      </c>
      <c r="Q82" s="30">
        <v>167</v>
      </c>
      <c r="R82" s="83">
        <v>470</v>
      </c>
      <c r="S82" s="84">
        <v>-4.665314401622718E-2</v>
      </c>
      <c r="T82" s="83">
        <v>420</v>
      </c>
      <c r="U82" s="83">
        <v>520</v>
      </c>
      <c r="V82" s="84">
        <v>0.11904761904761904</v>
      </c>
      <c r="W82" s="84">
        <v>2.3809523809523808E-2</v>
      </c>
      <c r="X82" s="30">
        <v>93</v>
      </c>
      <c r="Y82" s="83">
        <v>400</v>
      </c>
      <c r="Z82" s="84">
        <v>0</v>
      </c>
      <c r="AA82" s="83">
        <v>380</v>
      </c>
      <c r="AB82" s="83">
        <v>430</v>
      </c>
      <c r="AC82" s="84">
        <v>6.6666666666666666E-2</v>
      </c>
      <c r="AD82" s="84">
        <v>1.3333333333333332E-2</v>
      </c>
      <c r="AE82" s="30">
        <v>201</v>
      </c>
      <c r="AF82" s="83">
        <v>480</v>
      </c>
      <c r="AG82" s="84">
        <v>0</v>
      </c>
      <c r="AH82" s="83">
        <v>410</v>
      </c>
      <c r="AI82" s="83">
        <v>530</v>
      </c>
      <c r="AJ82" s="84">
        <v>0.2</v>
      </c>
      <c r="AK82" s="84">
        <v>0.04</v>
      </c>
      <c r="AL82" s="30">
        <v>50</v>
      </c>
      <c r="AM82" s="83">
        <v>568</v>
      </c>
      <c r="AN82" s="84">
        <v>3.272727272727273E-2</v>
      </c>
      <c r="AO82" s="83">
        <v>500</v>
      </c>
      <c r="AP82" s="83">
        <v>645</v>
      </c>
      <c r="AQ82" s="84">
        <v>0.13600000000000001</v>
      </c>
      <c r="AR82" s="84">
        <v>2.7200000000000002E-2</v>
      </c>
      <c r="AS82" s="60" t="s">
        <v>345</v>
      </c>
    </row>
    <row r="83" spans="1:45" ht="11">
      <c r="B83" s="10" t="s">
        <v>223</v>
      </c>
      <c r="C83" s="30">
        <v>11</v>
      </c>
      <c r="D83" s="83">
        <v>265</v>
      </c>
      <c r="E83" s="84">
        <v>0.06</v>
      </c>
      <c r="F83" s="83">
        <v>230</v>
      </c>
      <c r="G83" s="83">
        <v>320</v>
      </c>
      <c r="H83" s="84">
        <v>0.23255813953488372</v>
      </c>
      <c r="I83" s="84">
        <v>4.6511627906976744E-2</v>
      </c>
      <c r="J83" s="30">
        <v>122</v>
      </c>
      <c r="K83" s="83">
        <v>350</v>
      </c>
      <c r="L83" s="84">
        <v>2.9411764705882353E-2</v>
      </c>
      <c r="M83" s="83">
        <v>330</v>
      </c>
      <c r="N83" s="83">
        <v>360</v>
      </c>
      <c r="O83" s="84">
        <v>0.1864406779661017</v>
      </c>
      <c r="P83" s="84">
        <v>3.7288135593220341E-2</v>
      </c>
      <c r="Q83" s="30">
        <v>67</v>
      </c>
      <c r="R83" s="83">
        <v>370</v>
      </c>
      <c r="S83" s="84">
        <v>2.7777777777777776E-2</v>
      </c>
      <c r="T83" s="83">
        <v>360</v>
      </c>
      <c r="U83" s="83">
        <v>400</v>
      </c>
      <c r="V83" s="84">
        <v>0.15625</v>
      </c>
      <c r="W83" s="84">
        <v>3.125E-2</v>
      </c>
      <c r="X83" s="30">
        <v>22</v>
      </c>
      <c r="Y83" s="83">
        <v>350</v>
      </c>
      <c r="Z83" s="84">
        <v>0</v>
      </c>
      <c r="AA83" s="83">
        <v>330</v>
      </c>
      <c r="AB83" s="83">
        <v>380</v>
      </c>
      <c r="AC83" s="84">
        <v>0.16666666666666666</v>
      </c>
      <c r="AD83" s="84">
        <v>3.3333333333333333E-2</v>
      </c>
      <c r="AE83" s="30">
        <v>316</v>
      </c>
      <c r="AF83" s="83">
        <v>380</v>
      </c>
      <c r="AG83" s="84">
        <v>2.7027027027027029E-2</v>
      </c>
      <c r="AH83" s="83">
        <v>360</v>
      </c>
      <c r="AI83" s="83">
        <v>410</v>
      </c>
      <c r="AJ83" s="84">
        <v>0.16923076923076924</v>
      </c>
      <c r="AK83" s="84">
        <v>3.3846153846153845E-2</v>
      </c>
      <c r="AL83" s="30">
        <v>253</v>
      </c>
      <c r="AM83" s="83">
        <v>450</v>
      </c>
      <c r="AN83" s="84">
        <v>7.1428571428571425E-2</v>
      </c>
      <c r="AO83" s="83">
        <v>410</v>
      </c>
      <c r="AP83" s="83">
        <v>480</v>
      </c>
      <c r="AQ83" s="84">
        <v>0.18421052631578946</v>
      </c>
      <c r="AR83" s="84">
        <v>3.6842105263157891E-2</v>
      </c>
      <c r="AS83" s="60" t="s">
        <v>345</v>
      </c>
    </row>
    <row r="84" spans="1:45" ht="11">
      <c r="B84" s="10" t="s">
        <v>224</v>
      </c>
      <c r="C84" s="30">
        <v>440</v>
      </c>
      <c r="D84" s="83">
        <v>290</v>
      </c>
      <c r="E84" s="84">
        <v>-9.375E-2</v>
      </c>
      <c r="F84" s="83">
        <v>250</v>
      </c>
      <c r="G84" s="83">
        <v>313</v>
      </c>
      <c r="H84" s="84">
        <v>9.4339622641509441E-2</v>
      </c>
      <c r="I84" s="84">
        <v>1.886792452830189E-2</v>
      </c>
      <c r="J84" s="30">
        <v>633</v>
      </c>
      <c r="K84" s="83">
        <v>360</v>
      </c>
      <c r="L84" s="84">
        <v>-0.1</v>
      </c>
      <c r="M84" s="83">
        <v>330</v>
      </c>
      <c r="N84" s="83">
        <v>400</v>
      </c>
      <c r="O84" s="84">
        <v>2.8571428571428571E-2</v>
      </c>
      <c r="P84" s="84">
        <v>5.7142857142857143E-3</v>
      </c>
      <c r="Q84" s="30">
        <v>55</v>
      </c>
      <c r="R84" s="83">
        <v>550</v>
      </c>
      <c r="S84" s="84">
        <v>0</v>
      </c>
      <c r="T84" s="83">
        <v>460</v>
      </c>
      <c r="U84" s="83">
        <v>620</v>
      </c>
      <c r="V84" s="84">
        <v>0.1</v>
      </c>
      <c r="W84" s="84">
        <v>0.02</v>
      </c>
      <c r="X84" s="30">
        <v>66</v>
      </c>
      <c r="Y84" s="83">
        <v>488</v>
      </c>
      <c r="Z84" s="84">
        <v>-4.0816326530612249E-3</v>
      </c>
      <c r="AA84" s="83">
        <v>450</v>
      </c>
      <c r="AB84" s="83">
        <v>545</v>
      </c>
      <c r="AC84" s="84">
        <v>3.8297872340425532E-2</v>
      </c>
      <c r="AD84" s="84">
        <v>7.659574468085106E-3</v>
      </c>
      <c r="AE84" s="30">
        <v>93</v>
      </c>
      <c r="AF84" s="83">
        <v>600</v>
      </c>
      <c r="AG84" s="84">
        <v>0</v>
      </c>
      <c r="AH84" s="83">
        <v>530</v>
      </c>
      <c r="AI84" s="83">
        <v>680</v>
      </c>
      <c r="AJ84" s="84">
        <v>0.1111111111111111</v>
      </c>
      <c r="AK84" s="84">
        <v>2.222222222222222E-2</v>
      </c>
      <c r="AL84" s="30">
        <v>38</v>
      </c>
      <c r="AM84" s="83">
        <v>765</v>
      </c>
      <c r="AN84" s="84">
        <v>-2.5477707006369428E-2</v>
      </c>
      <c r="AO84" s="83">
        <v>690</v>
      </c>
      <c r="AP84" s="83">
        <v>850</v>
      </c>
      <c r="AQ84" s="84">
        <v>0.17692307692307693</v>
      </c>
      <c r="AR84" s="84">
        <v>3.5384615384615389E-2</v>
      </c>
      <c r="AS84" s="60" t="s">
        <v>345</v>
      </c>
    </row>
    <row r="85" spans="1:45" s="28" customFormat="1" ht="11">
      <c r="B85" s="28" t="s">
        <v>37</v>
      </c>
      <c r="C85" s="30">
        <v>2950</v>
      </c>
      <c r="D85" s="83">
        <v>315</v>
      </c>
      <c r="E85" s="84">
        <v>-8.6956521739130432E-2</v>
      </c>
      <c r="F85" s="83">
        <v>280</v>
      </c>
      <c r="G85" s="83">
        <v>350</v>
      </c>
      <c r="H85" s="84">
        <v>0.05</v>
      </c>
      <c r="I85" s="84">
        <v>0.01</v>
      </c>
      <c r="J85" s="30">
        <v>5854</v>
      </c>
      <c r="K85" s="83">
        <v>375</v>
      </c>
      <c r="L85" s="84">
        <v>-6.25E-2</v>
      </c>
      <c r="M85" s="83">
        <v>340</v>
      </c>
      <c r="N85" s="83">
        <v>420</v>
      </c>
      <c r="O85" s="84">
        <v>4.1666666666666664E-2</v>
      </c>
      <c r="P85" s="84">
        <v>8.3333333333333332E-3</v>
      </c>
      <c r="Q85" s="30">
        <v>1402</v>
      </c>
      <c r="R85" s="83">
        <v>440</v>
      </c>
      <c r="S85" s="84">
        <v>-2.2222222222222223E-2</v>
      </c>
      <c r="T85" s="83">
        <v>380</v>
      </c>
      <c r="U85" s="83">
        <v>530</v>
      </c>
      <c r="V85" s="84">
        <v>0.1</v>
      </c>
      <c r="W85" s="84">
        <v>0.02</v>
      </c>
      <c r="X85" s="30">
        <v>1183</v>
      </c>
      <c r="Y85" s="83">
        <v>450</v>
      </c>
      <c r="Z85" s="84">
        <v>4.6511627906976744E-2</v>
      </c>
      <c r="AA85" s="83">
        <v>370</v>
      </c>
      <c r="AB85" s="83">
        <v>525</v>
      </c>
      <c r="AC85" s="84">
        <v>0.125</v>
      </c>
      <c r="AD85" s="84">
        <v>2.5000000000000001E-2</v>
      </c>
      <c r="AE85" s="30">
        <v>4179</v>
      </c>
      <c r="AF85" s="83">
        <v>400</v>
      </c>
      <c r="AG85" s="84">
        <v>0</v>
      </c>
      <c r="AH85" s="83">
        <v>370</v>
      </c>
      <c r="AI85" s="83">
        <v>500</v>
      </c>
      <c r="AJ85" s="84">
        <v>0.1111111111111111</v>
      </c>
      <c r="AK85" s="84">
        <v>2.222222222222222E-2</v>
      </c>
      <c r="AL85" s="30">
        <v>2354</v>
      </c>
      <c r="AM85" s="83">
        <v>445</v>
      </c>
      <c r="AN85" s="84">
        <v>3.4883720930232558E-2</v>
      </c>
      <c r="AO85" s="83">
        <v>410</v>
      </c>
      <c r="AP85" s="83">
        <v>510</v>
      </c>
      <c r="AQ85" s="84">
        <v>0.1125</v>
      </c>
      <c r="AR85" s="84">
        <v>2.2499999999999999E-2</v>
      </c>
      <c r="AS85" s="60"/>
    </row>
    <row r="86" spans="1:45" ht="11">
      <c r="A86" s="10" t="s">
        <v>21</v>
      </c>
      <c r="B86" s="10" t="s">
        <v>225</v>
      </c>
      <c r="C86" s="30">
        <v>259</v>
      </c>
      <c r="D86" s="83">
        <v>300</v>
      </c>
      <c r="E86" s="84">
        <v>-3.2258064516129031E-2</v>
      </c>
      <c r="F86" s="83">
        <v>210</v>
      </c>
      <c r="G86" s="83">
        <v>323</v>
      </c>
      <c r="H86" s="84">
        <v>0.13207547169811321</v>
      </c>
      <c r="I86" s="84">
        <v>2.6415094339622643E-2</v>
      </c>
      <c r="J86" s="30">
        <v>590</v>
      </c>
      <c r="K86" s="83">
        <v>360</v>
      </c>
      <c r="L86" s="84">
        <v>-2.7027027027027029E-2</v>
      </c>
      <c r="M86" s="83">
        <v>340</v>
      </c>
      <c r="N86" s="83">
        <v>395</v>
      </c>
      <c r="O86" s="84">
        <v>9.0909090909090912E-2</v>
      </c>
      <c r="P86" s="84">
        <v>1.8181818181818181E-2</v>
      </c>
      <c r="Q86" s="30">
        <v>204</v>
      </c>
      <c r="R86" s="83">
        <v>448</v>
      </c>
      <c r="S86" s="84">
        <v>1.8181818181818181E-2</v>
      </c>
      <c r="T86" s="83">
        <v>393</v>
      </c>
      <c r="U86" s="83">
        <v>500</v>
      </c>
      <c r="V86" s="84">
        <v>0.15463917525773196</v>
      </c>
      <c r="W86" s="84">
        <v>3.0927835051546393E-2</v>
      </c>
      <c r="X86" s="30">
        <v>86</v>
      </c>
      <c r="Y86" s="83">
        <v>388</v>
      </c>
      <c r="Z86" s="84">
        <v>3.4666666666666665E-2</v>
      </c>
      <c r="AA86" s="83">
        <v>360</v>
      </c>
      <c r="AB86" s="83">
        <v>420</v>
      </c>
      <c r="AC86" s="84">
        <v>0.17575757575757575</v>
      </c>
      <c r="AD86" s="84">
        <v>3.5151515151515149E-2</v>
      </c>
      <c r="AE86" s="30">
        <v>796</v>
      </c>
      <c r="AF86" s="83">
        <v>420</v>
      </c>
      <c r="AG86" s="84">
        <v>4.7846889952153108E-3</v>
      </c>
      <c r="AH86" s="83">
        <v>388</v>
      </c>
      <c r="AI86" s="83">
        <v>480</v>
      </c>
      <c r="AJ86" s="84">
        <v>0.12</v>
      </c>
      <c r="AK86" s="84">
        <v>2.4E-2</v>
      </c>
      <c r="AL86" s="30">
        <v>644</v>
      </c>
      <c r="AM86" s="83">
        <v>450</v>
      </c>
      <c r="AN86" s="84">
        <v>0</v>
      </c>
      <c r="AO86" s="83">
        <v>415</v>
      </c>
      <c r="AP86" s="83">
        <v>538</v>
      </c>
      <c r="AQ86" s="84">
        <v>0.125</v>
      </c>
      <c r="AR86" s="84">
        <v>2.5000000000000001E-2</v>
      </c>
      <c r="AS86" s="60" t="s">
        <v>345</v>
      </c>
    </row>
    <row r="87" spans="1:45" ht="11">
      <c r="B87" s="10" t="s">
        <v>226</v>
      </c>
      <c r="C87" s="30">
        <v>26</v>
      </c>
      <c r="D87" s="83">
        <v>325</v>
      </c>
      <c r="E87" s="84">
        <v>1.5625E-2</v>
      </c>
      <c r="F87" s="83">
        <v>290</v>
      </c>
      <c r="G87" s="83">
        <v>370</v>
      </c>
      <c r="H87" s="84">
        <v>0.27450980392156865</v>
      </c>
      <c r="I87" s="84">
        <v>5.4901960784313732E-2</v>
      </c>
      <c r="J87" s="30">
        <v>122</v>
      </c>
      <c r="K87" s="83">
        <v>400</v>
      </c>
      <c r="L87" s="84">
        <v>0</v>
      </c>
      <c r="M87" s="83">
        <v>370</v>
      </c>
      <c r="N87" s="83">
        <v>420</v>
      </c>
      <c r="O87" s="84">
        <v>0.14285714285714285</v>
      </c>
      <c r="P87" s="84">
        <v>2.8571428571428571E-2</v>
      </c>
      <c r="Q87" s="30">
        <v>112</v>
      </c>
      <c r="R87" s="83">
        <v>490</v>
      </c>
      <c r="S87" s="84">
        <v>6.5217391304347824E-2</v>
      </c>
      <c r="T87" s="83">
        <v>435</v>
      </c>
      <c r="U87" s="83">
        <v>550</v>
      </c>
      <c r="V87" s="84">
        <v>0.15839243498817968</v>
      </c>
      <c r="W87" s="84">
        <v>3.1678486997635938E-2</v>
      </c>
      <c r="X87" s="30">
        <v>23</v>
      </c>
      <c r="Y87" s="83">
        <v>420</v>
      </c>
      <c r="Z87" s="84">
        <v>0.05</v>
      </c>
      <c r="AA87" s="83">
        <v>360</v>
      </c>
      <c r="AB87" s="83">
        <v>450</v>
      </c>
      <c r="AC87" s="84">
        <v>0.2</v>
      </c>
      <c r="AD87" s="84">
        <v>0.04</v>
      </c>
      <c r="AE87" s="30">
        <v>181</v>
      </c>
      <c r="AF87" s="83">
        <v>490</v>
      </c>
      <c r="AG87" s="84">
        <v>0</v>
      </c>
      <c r="AH87" s="83">
        <v>430</v>
      </c>
      <c r="AI87" s="83">
        <v>550</v>
      </c>
      <c r="AJ87" s="84">
        <v>0.13953488372093023</v>
      </c>
      <c r="AK87" s="84">
        <v>2.7906976744186046E-2</v>
      </c>
      <c r="AL87" s="30">
        <v>89</v>
      </c>
      <c r="AM87" s="83">
        <v>630</v>
      </c>
      <c r="AN87" s="84">
        <v>5.3511705685618728E-2</v>
      </c>
      <c r="AO87" s="83">
        <v>580</v>
      </c>
      <c r="AP87" s="83">
        <v>700</v>
      </c>
      <c r="AQ87" s="84">
        <v>0.21153846153846154</v>
      </c>
      <c r="AR87" s="84">
        <v>4.230769230769231E-2</v>
      </c>
      <c r="AS87" s="60" t="s">
        <v>345</v>
      </c>
    </row>
    <row r="88" spans="1:45" ht="11">
      <c r="B88" s="10" t="s">
        <v>227</v>
      </c>
      <c r="C88" s="30">
        <v>268</v>
      </c>
      <c r="D88" s="83">
        <v>295</v>
      </c>
      <c r="E88" s="84">
        <v>-1.6666666666666666E-2</v>
      </c>
      <c r="F88" s="83">
        <v>260</v>
      </c>
      <c r="G88" s="83">
        <v>340</v>
      </c>
      <c r="H88" s="84">
        <v>5.3571428571428568E-2</v>
      </c>
      <c r="I88" s="84">
        <v>1.0714285714285714E-2</v>
      </c>
      <c r="J88" s="30">
        <v>286</v>
      </c>
      <c r="K88" s="83">
        <v>400</v>
      </c>
      <c r="L88" s="84">
        <v>-2.4390243902439025E-2</v>
      </c>
      <c r="M88" s="83">
        <v>345</v>
      </c>
      <c r="N88" s="83">
        <v>475</v>
      </c>
      <c r="O88" s="84">
        <v>8.6956521739130432E-2</v>
      </c>
      <c r="P88" s="84">
        <v>1.7391304347826087E-2</v>
      </c>
      <c r="Q88" s="30">
        <v>35</v>
      </c>
      <c r="R88" s="83">
        <v>595</v>
      </c>
      <c r="S88" s="84">
        <v>-7.03125E-2</v>
      </c>
      <c r="T88" s="83">
        <v>510</v>
      </c>
      <c r="U88" s="83">
        <v>700</v>
      </c>
      <c r="V88" s="84">
        <v>2.5862068965517241E-2</v>
      </c>
      <c r="W88" s="84">
        <v>5.1724137931034482E-3</v>
      </c>
      <c r="X88" s="30">
        <v>31</v>
      </c>
      <c r="Y88" s="83">
        <v>550</v>
      </c>
      <c r="Z88" s="84">
        <v>1.8518518518518517E-2</v>
      </c>
      <c r="AA88" s="83">
        <v>510</v>
      </c>
      <c r="AB88" s="83">
        <v>575</v>
      </c>
      <c r="AC88" s="84">
        <v>0.19565217391304349</v>
      </c>
      <c r="AD88" s="84">
        <v>3.9130434782608699E-2</v>
      </c>
      <c r="AE88" s="30">
        <v>94</v>
      </c>
      <c r="AF88" s="83">
        <v>670</v>
      </c>
      <c r="AG88" s="84">
        <v>3.0769230769230771E-2</v>
      </c>
      <c r="AH88" s="83">
        <v>600</v>
      </c>
      <c r="AI88" s="83">
        <v>750</v>
      </c>
      <c r="AJ88" s="84">
        <v>0.12605042016806722</v>
      </c>
      <c r="AK88" s="84">
        <v>2.5210084033613446E-2</v>
      </c>
      <c r="AL88" s="30">
        <v>27</v>
      </c>
      <c r="AM88" s="83">
        <v>875</v>
      </c>
      <c r="AN88" s="84">
        <v>-2.7777777777777776E-2</v>
      </c>
      <c r="AO88" s="83">
        <v>750</v>
      </c>
      <c r="AP88" s="83">
        <v>950</v>
      </c>
      <c r="AQ88" s="84">
        <v>9.375E-2</v>
      </c>
      <c r="AR88" s="84">
        <v>1.8749999999999999E-2</v>
      </c>
      <c r="AS88" s="60" t="s">
        <v>345</v>
      </c>
    </row>
    <row r="89" spans="1:45" ht="11">
      <c r="B89" s="10" t="s">
        <v>228</v>
      </c>
      <c r="C89" s="30">
        <v>174</v>
      </c>
      <c r="D89" s="83">
        <v>330</v>
      </c>
      <c r="E89" s="84">
        <v>-8.3333333333333329E-2</v>
      </c>
      <c r="F89" s="83">
        <v>300</v>
      </c>
      <c r="G89" s="83">
        <v>350</v>
      </c>
      <c r="H89" s="84">
        <v>0.1</v>
      </c>
      <c r="I89" s="84">
        <v>0.02</v>
      </c>
      <c r="J89" s="30">
        <v>473</v>
      </c>
      <c r="K89" s="83">
        <v>400</v>
      </c>
      <c r="L89" s="84">
        <v>-2.4390243902439025E-2</v>
      </c>
      <c r="M89" s="83">
        <v>365</v>
      </c>
      <c r="N89" s="83">
        <v>430</v>
      </c>
      <c r="O89" s="84">
        <v>0.1111111111111111</v>
      </c>
      <c r="P89" s="84">
        <v>2.222222222222222E-2</v>
      </c>
      <c r="Q89" s="30">
        <v>170</v>
      </c>
      <c r="R89" s="83">
        <v>480</v>
      </c>
      <c r="S89" s="84">
        <v>-1.0309278350515464E-2</v>
      </c>
      <c r="T89" s="83">
        <v>440</v>
      </c>
      <c r="U89" s="83">
        <v>535</v>
      </c>
      <c r="V89" s="84">
        <v>0.12941176470588237</v>
      </c>
      <c r="W89" s="84">
        <v>2.5882352941176474E-2</v>
      </c>
      <c r="X89" s="30">
        <v>108</v>
      </c>
      <c r="Y89" s="83">
        <v>375</v>
      </c>
      <c r="Z89" s="84">
        <v>-3.3505154639175257E-2</v>
      </c>
      <c r="AA89" s="83">
        <v>343</v>
      </c>
      <c r="AB89" s="83">
        <v>413</v>
      </c>
      <c r="AC89" s="84">
        <v>0.13636363636363635</v>
      </c>
      <c r="AD89" s="84">
        <v>2.7272727272727271E-2</v>
      </c>
      <c r="AE89" s="30">
        <v>285</v>
      </c>
      <c r="AF89" s="83">
        <v>450</v>
      </c>
      <c r="AG89" s="84">
        <v>0</v>
      </c>
      <c r="AH89" s="83">
        <v>390</v>
      </c>
      <c r="AI89" s="83">
        <v>520</v>
      </c>
      <c r="AJ89" s="84">
        <v>0.16883116883116883</v>
      </c>
      <c r="AK89" s="84">
        <v>3.3766233766233764E-2</v>
      </c>
      <c r="AL89" s="30">
        <v>69</v>
      </c>
      <c r="AM89" s="83">
        <v>600</v>
      </c>
      <c r="AN89" s="84">
        <v>5.2631578947368418E-2</v>
      </c>
      <c r="AO89" s="83">
        <v>500</v>
      </c>
      <c r="AP89" s="83">
        <v>710</v>
      </c>
      <c r="AQ89" s="84">
        <v>0.17647058823529413</v>
      </c>
      <c r="AR89" s="84">
        <v>3.5294117647058823E-2</v>
      </c>
      <c r="AS89" s="60" t="s">
        <v>345</v>
      </c>
    </row>
    <row r="90" spans="1:45" ht="11">
      <c r="B90" s="10" t="s">
        <v>229</v>
      </c>
      <c r="C90" s="30">
        <v>90</v>
      </c>
      <c r="D90" s="83">
        <v>350</v>
      </c>
      <c r="E90" s="84">
        <v>-7.8947368421052627E-2</v>
      </c>
      <c r="F90" s="83">
        <v>300</v>
      </c>
      <c r="G90" s="83">
        <v>370</v>
      </c>
      <c r="H90" s="84">
        <v>0.16666666666666666</v>
      </c>
      <c r="I90" s="84">
        <v>3.3333333333333333E-2</v>
      </c>
      <c r="J90" s="30">
        <v>257</v>
      </c>
      <c r="K90" s="83">
        <v>420</v>
      </c>
      <c r="L90" s="84">
        <v>-6.6666666666666666E-2</v>
      </c>
      <c r="M90" s="83">
        <v>365</v>
      </c>
      <c r="N90" s="83">
        <v>465</v>
      </c>
      <c r="O90" s="84">
        <v>0.12</v>
      </c>
      <c r="P90" s="84">
        <v>2.4E-2</v>
      </c>
      <c r="Q90" s="30">
        <v>65</v>
      </c>
      <c r="R90" s="83">
        <v>560</v>
      </c>
      <c r="S90" s="84">
        <v>-6.6666666666666666E-2</v>
      </c>
      <c r="T90" s="83">
        <v>500</v>
      </c>
      <c r="U90" s="83">
        <v>620</v>
      </c>
      <c r="V90" s="84">
        <v>7.6923076923076927E-2</v>
      </c>
      <c r="W90" s="84">
        <v>1.5384615384615385E-2</v>
      </c>
      <c r="X90" s="30">
        <v>26</v>
      </c>
      <c r="Y90" s="83">
        <v>470</v>
      </c>
      <c r="Z90" s="84">
        <v>-0.06</v>
      </c>
      <c r="AA90" s="83">
        <v>420</v>
      </c>
      <c r="AB90" s="83">
        <v>500</v>
      </c>
      <c r="AC90" s="84">
        <v>4.4444444444444446E-2</v>
      </c>
      <c r="AD90" s="84">
        <v>8.8888888888888889E-3</v>
      </c>
      <c r="AE90" s="30">
        <v>78</v>
      </c>
      <c r="AF90" s="83">
        <v>598</v>
      </c>
      <c r="AG90" s="84">
        <v>-3.3333333333333335E-3</v>
      </c>
      <c r="AH90" s="83">
        <v>550</v>
      </c>
      <c r="AI90" s="83">
        <v>695</v>
      </c>
      <c r="AJ90" s="84">
        <v>0.15</v>
      </c>
      <c r="AK90" s="84">
        <v>0.03</v>
      </c>
      <c r="AL90" s="30">
        <v>40</v>
      </c>
      <c r="AM90" s="83">
        <v>790</v>
      </c>
      <c r="AN90" s="84">
        <v>1.282051282051282E-2</v>
      </c>
      <c r="AO90" s="83">
        <v>648</v>
      </c>
      <c r="AP90" s="83">
        <v>855</v>
      </c>
      <c r="AQ90" s="84">
        <v>0.17910447761194029</v>
      </c>
      <c r="AR90" s="84">
        <v>3.5820895522388055E-2</v>
      </c>
      <c r="AS90" s="60" t="s">
        <v>345</v>
      </c>
    </row>
    <row r="91" spans="1:45" ht="11">
      <c r="B91" s="10" t="s">
        <v>230</v>
      </c>
      <c r="C91" s="30">
        <v>43</v>
      </c>
      <c r="D91" s="83">
        <v>300</v>
      </c>
      <c r="E91" s="84">
        <v>-3.2258064516129031E-2</v>
      </c>
      <c r="F91" s="83">
        <v>285</v>
      </c>
      <c r="G91" s="83">
        <v>310</v>
      </c>
      <c r="H91" s="84">
        <v>9.0909090909090912E-2</v>
      </c>
      <c r="I91" s="84">
        <v>1.8181818181818181E-2</v>
      </c>
      <c r="J91" s="30">
        <v>290</v>
      </c>
      <c r="K91" s="83">
        <v>340</v>
      </c>
      <c r="L91" s="84">
        <v>0</v>
      </c>
      <c r="M91" s="83">
        <v>330</v>
      </c>
      <c r="N91" s="83">
        <v>350</v>
      </c>
      <c r="O91" s="84">
        <v>0.11475409836065574</v>
      </c>
      <c r="P91" s="84">
        <v>2.2950819672131147E-2</v>
      </c>
      <c r="Q91" s="30">
        <v>135</v>
      </c>
      <c r="R91" s="83">
        <v>370</v>
      </c>
      <c r="S91" s="84">
        <v>0</v>
      </c>
      <c r="T91" s="83">
        <v>350</v>
      </c>
      <c r="U91" s="83">
        <v>380</v>
      </c>
      <c r="V91" s="84">
        <v>0.12121212121212122</v>
      </c>
      <c r="W91" s="84">
        <v>2.4242424242424242E-2</v>
      </c>
      <c r="X91" s="30">
        <v>79</v>
      </c>
      <c r="Y91" s="83">
        <v>350</v>
      </c>
      <c r="Z91" s="84">
        <v>0</v>
      </c>
      <c r="AA91" s="83">
        <v>330</v>
      </c>
      <c r="AB91" s="83">
        <v>360</v>
      </c>
      <c r="AC91" s="84">
        <v>0.1111111111111111</v>
      </c>
      <c r="AD91" s="84">
        <v>2.222222222222222E-2</v>
      </c>
      <c r="AE91" s="30">
        <v>779</v>
      </c>
      <c r="AF91" s="83">
        <v>380</v>
      </c>
      <c r="AG91" s="84">
        <v>0</v>
      </c>
      <c r="AH91" s="83">
        <v>360</v>
      </c>
      <c r="AI91" s="83">
        <v>400</v>
      </c>
      <c r="AJ91" s="84">
        <v>8.5714285714285715E-2</v>
      </c>
      <c r="AK91" s="84">
        <v>1.7142857142857144E-2</v>
      </c>
      <c r="AL91" s="30">
        <v>397</v>
      </c>
      <c r="AM91" s="83">
        <v>440</v>
      </c>
      <c r="AN91" s="84">
        <v>2.3255813953488372E-2</v>
      </c>
      <c r="AO91" s="83">
        <v>415</v>
      </c>
      <c r="AP91" s="83">
        <v>470</v>
      </c>
      <c r="AQ91" s="84">
        <v>0.1</v>
      </c>
      <c r="AR91" s="84">
        <v>0.02</v>
      </c>
      <c r="AS91" s="60" t="s">
        <v>345</v>
      </c>
    </row>
    <row r="92" spans="1:45" ht="11">
      <c r="B92" s="10" t="s">
        <v>231</v>
      </c>
      <c r="C92" s="30">
        <v>357</v>
      </c>
      <c r="D92" s="83">
        <v>320</v>
      </c>
      <c r="E92" s="84">
        <v>-8.0459770114942528E-2</v>
      </c>
      <c r="F92" s="83">
        <v>285</v>
      </c>
      <c r="G92" s="83">
        <v>360</v>
      </c>
      <c r="H92" s="84">
        <v>6.6666666666666666E-2</v>
      </c>
      <c r="I92" s="84">
        <v>1.3333333333333332E-2</v>
      </c>
      <c r="J92" s="30">
        <v>370</v>
      </c>
      <c r="K92" s="83">
        <v>450</v>
      </c>
      <c r="L92" s="84">
        <v>-5.2631578947368418E-2</v>
      </c>
      <c r="M92" s="83">
        <v>400</v>
      </c>
      <c r="N92" s="83">
        <v>500</v>
      </c>
      <c r="O92" s="84">
        <v>4.6511627906976744E-2</v>
      </c>
      <c r="P92" s="84">
        <v>9.3023255813953487E-3</v>
      </c>
      <c r="Q92" s="30">
        <v>59</v>
      </c>
      <c r="R92" s="83">
        <v>650</v>
      </c>
      <c r="S92" s="84">
        <v>-2.9850746268656716E-2</v>
      </c>
      <c r="T92" s="83">
        <v>595</v>
      </c>
      <c r="U92" s="83">
        <v>695</v>
      </c>
      <c r="V92" s="84">
        <v>4.1666666666666664E-2</v>
      </c>
      <c r="W92" s="84">
        <v>8.3333333333333332E-3</v>
      </c>
      <c r="X92" s="30">
        <v>159</v>
      </c>
      <c r="Y92" s="83">
        <v>580</v>
      </c>
      <c r="Z92" s="84">
        <v>-3.3333333333333333E-2</v>
      </c>
      <c r="AA92" s="83">
        <v>510</v>
      </c>
      <c r="AB92" s="83">
        <v>635</v>
      </c>
      <c r="AC92" s="84">
        <v>0.13725490196078433</v>
      </c>
      <c r="AD92" s="84">
        <v>2.7450980392156866E-2</v>
      </c>
      <c r="AE92" s="30">
        <v>226</v>
      </c>
      <c r="AF92" s="83">
        <v>705</v>
      </c>
      <c r="AG92" s="84">
        <v>7.1428571428571426E-3</v>
      </c>
      <c r="AH92" s="83">
        <v>640</v>
      </c>
      <c r="AI92" s="83">
        <v>800</v>
      </c>
      <c r="AJ92" s="84">
        <v>0.17499999999999999</v>
      </c>
      <c r="AK92" s="84">
        <v>3.4999999999999996E-2</v>
      </c>
      <c r="AL92" s="30">
        <v>40</v>
      </c>
      <c r="AM92" s="83">
        <v>900</v>
      </c>
      <c r="AN92" s="84">
        <v>-5.2631578947368418E-2</v>
      </c>
      <c r="AO92" s="83">
        <v>775</v>
      </c>
      <c r="AP92" s="83">
        <v>1000</v>
      </c>
      <c r="AQ92" s="84">
        <v>0.25874125874125875</v>
      </c>
      <c r="AR92" s="84">
        <v>5.1748251748251747E-2</v>
      </c>
      <c r="AS92" s="60" t="s">
        <v>345</v>
      </c>
    </row>
    <row r="93" spans="1:45" ht="11">
      <c r="B93" s="10" t="s">
        <v>232</v>
      </c>
      <c r="C93" s="30">
        <v>335</v>
      </c>
      <c r="D93" s="83">
        <v>320</v>
      </c>
      <c r="E93" s="84">
        <v>-8.5714285714285715E-2</v>
      </c>
      <c r="F93" s="83">
        <v>280</v>
      </c>
      <c r="G93" s="83">
        <v>340</v>
      </c>
      <c r="H93" s="84">
        <v>6.6666666666666666E-2</v>
      </c>
      <c r="I93" s="84">
        <v>1.3333333333333332E-2</v>
      </c>
      <c r="J93" s="30">
        <v>696</v>
      </c>
      <c r="K93" s="83">
        <v>385</v>
      </c>
      <c r="L93" s="84">
        <v>-6.097560975609756E-2</v>
      </c>
      <c r="M93" s="83">
        <v>350</v>
      </c>
      <c r="N93" s="83">
        <v>420</v>
      </c>
      <c r="O93" s="84">
        <v>2.6666666666666668E-2</v>
      </c>
      <c r="P93" s="84">
        <v>5.333333333333334E-3</v>
      </c>
      <c r="Q93" s="30">
        <v>125</v>
      </c>
      <c r="R93" s="83">
        <v>490</v>
      </c>
      <c r="S93" s="84">
        <v>-0.02</v>
      </c>
      <c r="T93" s="83">
        <v>450</v>
      </c>
      <c r="U93" s="83">
        <v>540</v>
      </c>
      <c r="V93" s="84">
        <v>8.8888888888888892E-2</v>
      </c>
      <c r="W93" s="84">
        <v>1.7777777777777778E-2</v>
      </c>
      <c r="X93" s="30">
        <v>117</v>
      </c>
      <c r="Y93" s="83">
        <v>450</v>
      </c>
      <c r="Z93" s="84">
        <v>0</v>
      </c>
      <c r="AA93" s="83">
        <v>400</v>
      </c>
      <c r="AB93" s="83">
        <v>500</v>
      </c>
      <c r="AC93" s="84">
        <v>0.125</v>
      </c>
      <c r="AD93" s="84">
        <v>2.5000000000000001E-2</v>
      </c>
      <c r="AE93" s="30">
        <v>284</v>
      </c>
      <c r="AF93" s="83">
        <v>508</v>
      </c>
      <c r="AG93" s="84">
        <v>1.6E-2</v>
      </c>
      <c r="AH93" s="83">
        <v>450</v>
      </c>
      <c r="AI93" s="83">
        <v>580</v>
      </c>
      <c r="AJ93" s="84">
        <v>0.13392857142857142</v>
      </c>
      <c r="AK93" s="84">
        <v>2.6785714285714284E-2</v>
      </c>
      <c r="AL93" s="30">
        <v>61</v>
      </c>
      <c r="AM93" s="83">
        <v>600</v>
      </c>
      <c r="AN93" s="84">
        <v>-7.6923076923076927E-2</v>
      </c>
      <c r="AO93" s="83">
        <v>540</v>
      </c>
      <c r="AP93" s="83">
        <v>750</v>
      </c>
      <c r="AQ93" s="84">
        <v>0.12149532710280374</v>
      </c>
      <c r="AR93" s="84">
        <v>2.4299065420560748E-2</v>
      </c>
      <c r="AS93" s="60" t="s">
        <v>345</v>
      </c>
    </row>
    <row r="94" spans="1:45" ht="11">
      <c r="B94" s="10" t="s">
        <v>233</v>
      </c>
      <c r="C94" s="30">
        <v>189</v>
      </c>
      <c r="D94" s="83">
        <v>300</v>
      </c>
      <c r="E94" s="84">
        <v>-4.7619047619047616E-2</v>
      </c>
      <c r="F94" s="83">
        <v>280</v>
      </c>
      <c r="G94" s="83">
        <v>320</v>
      </c>
      <c r="H94" s="84">
        <v>7.1428571428571425E-2</v>
      </c>
      <c r="I94" s="84">
        <v>1.4285714285714285E-2</v>
      </c>
      <c r="J94" s="30">
        <v>879</v>
      </c>
      <c r="K94" s="83">
        <v>360</v>
      </c>
      <c r="L94" s="84">
        <v>0</v>
      </c>
      <c r="M94" s="83">
        <v>330</v>
      </c>
      <c r="N94" s="83">
        <v>390</v>
      </c>
      <c r="O94" s="84">
        <v>9.0909090909090912E-2</v>
      </c>
      <c r="P94" s="84">
        <v>1.8181818181818181E-2</v>
      </c>
      <c r="Q94" s="30">
        <v>281</v>
      </c>
      <c r="R94" s="83">
        <v>420</v>
      </c>
      <c r="S94" s="84">
        <v>-3.4482758620689655E-2</v>
      </c>
      <c r="T94" s="83">
        <v>390</v>
      </c>
      <c r="U94" s="83">
        <v>475</v>
      </c>
      <c r="V94" s="84">
        <v>0.10526315789473684</v>
      </c>
      <c r="W94" s="84">
        <v>2.1052631578947368E-2</v>
      </c>
      <c r="X94" s="30">
        <v>131</v>
      </c>
      <c r="Y94" s="83">
        <v>370</v>
      </c>
      <c r="Z94" s="84">
        <v>-1.3333333333333334E-2</v>
      </c>
      <c r="AA94" s="83">
        <v>340</v>
      </c>
      <c r="AB94" s="83">
        <v>400</v>
      </c>
      <c r="AC94" s="84">
        <v>0.12121212121212122</v>
      </c>
      <c r="AD94" s="84">
        <v>2.4242424242424242E-2</v>
      </c>
      <c r="AE94" s="30">
        <v>409</v>
      </c>
      <c r="AF94" s="83">
        <v>405</v>
      </c>
      <c r="AG94" s="84">
        <v>-3.5714285714285712E-2</v>
      </c>
      <c r="AH94" s="83">
        <v>370</v>
      </c>
      <c r="AI94" s="83">
        <v>470</v>
      </c>
      <c r="AJ94" s="84">
        <v>0.125</v>
      </c>
      <c r="AK94" s="84">
        <v>2.5000000000000001E-2</v>
      </c>
      <c r="AL94" s="30">
        <v>86</v>
      </c>
      <c r="AM94" s="83">
        <v>470</v>
      </c>
      <c r="AN94" s="84">
        <v>0</v>
      </c>
      <c r="AO94" s="83">
        <v>410</v>
      </c>
      <c r="AP94" s="83">
        <v>520</v>
      </c>
      <c r="AQ94" s="84">
        <v>0.11904761904761904</v>
      </c>
      <c r="AR94" s="84">
        <v>2.3809523809523808E-2</v>
      </c>
      <c r="AS94" s="60" t="s">
        <v>345</v>
      </c>
    </row>
    <row r="95" spans="1:45" ht="11">
      <c r="B95" s="10" t="s">
        <v>234</v>
      </c>
      <c r="C95" s="30">
        <v>37</v>
      </c>
      <c r="D95" s="83">
        <v>300</v>
      </c>
      <c r="E95" s="84">
        <v>-9.9009900990099011E-3</v>
      </c>
      <c r="F95" s="83">
        <v>280</v>
      </c>
      <c r="G95" s="83">
        <v>310</v>
      </c>
      <c r="H95" s="84">
        <v>9.0909090909090912E-2</v>
      </c>
      <c r="I95" s="84">
        <v>1.8181818181818181E-2</v>
      </c>
      <c r="J95" s="30">
        <v>284</v>
      </c>
      <c r="K95" s="83">
        <v>330</v>
      </c>
      <c r="L95" s="84">
        <v>0</v>
      </c>
      <c r="M95" s="83">
        <v>315</v>
      </c>
      <c r="N95" s="83">
        <v>360</v>
      </c>
      <c r="O95" s="84">
        <v>6.4516129032258063E-2</v>
      </c>
      <c r="P95" s="84">
        <v>1.2903225806451613E-2</v>
      </c>
      <c r="Q95" s="30">
        <v>93</v>
      </c>
      <c r="R95" s="83">
        <v>370</v>
      </c>
      <c r="S95" s="84">
        <v>-4.6391752577319589E-2</v>
      </c>
      <c r="T95" s="83">
        <v>350</v>
      </c>
      <c r="U95" s="83">
        <v>400</v>
      </c>
      <c r="V95" s="84">
        <v>5.7142857142857141E-2</v>
      </c>
      <c r="W95" s="84">
        <v>1.1428571428571429E-2</v>
      </c>
      <c r="X95" s="30">
        <v>46</v>
      </c>
      <c r="Y95" s="83">
        <v>340</v>
      </c>
      <c r="Z95" s="84">
        <v>-1.4492753623188406E-2</v>
      </c>
      <c r="AA95" s="83">
        <v>325</v>
      </c>
      <c r="AB95" s="83">
        <v>360</v>
      </c>
      <c r="AC95" s="84">
        <v>6.25E-2</v>
      </c>
      <c r="AD95" s="84">
        <v>1.2500000000000001E-2</v>
      </c>
      <c r="AE95" s="30">
        <v>458</v>
      </c>
      <c r="AF95" s="83">
        <v>370</v>
      </c>
      <c r="AG95" s="84">
        <v>0</v>
      </c>
      <c r="AH95" s="83">
        <v>350</v>
      </c>
      <c r="AI95" s="83">
        <v>390</v>
      </c>
      <c r="AJ95" s="84">
        <v>8.8235294117647065E-2</v>
      </c>
      <c r="AK95" s="84">
        <v>1.7647058823529412E-2</v>
      </c>
      <c r="AL95" s="30">
        <v>98</v>
      </c>
      <c r="AM95" s="83">
        <v>440</v>
      </c>
      <c r="AN95" s="84">
        <v>2.3255813953488372E-2</v>
      </c>
      <c r="AO95" s="83">
        <v>400</v>
      </c>
      <c r="AP95" s="83">
        <v>480</v>
      </c>
      <c r="AQ95" s="84">
        <v>0.12820512820512819</v>
      </c>
      <c r="AR95" s="84">
        <v>2.564102564102564E-2</v>
      </c>
      <c r="AS95" s="60" t="s">
        <v>345</v>
      </c>
    </row>
    <row r="96" spans="1:45" ht="11">
      <c r="B96" s="10" t="s">
        <v>235</v>
      </c>
      <c r="C96" s="30">
        <v>384</v>
      </c>
      <c r="D96" s="83">
        <v>295</v>
      </c>
      <c r="E96" s="84">
        <v>-4.8387096774193547E-2</v>
      </c>
      <c r="F96" s="83">
        <v>270</v>
      </c>
      <c r="G96" s="83">
        <v>330</v>
      </c>
      <c r="H96" s="84">
        <v>9.2592592592592587E-2</v>
      </c>
      <c r="I96" s="84">
        <v>1.8518518518518517E-2</v>
      </c>
      <c r="J96" s="30">
        <v>477</v>
      </c>
      <c r="K96" s="83">
        <v>400</v>
      </c>
      <c r="L96" s="84">
        <v>-1.9607843137254902E-2</v>
      </c>
      <c r="M96" s="83">
        <v>350</v>
      </c>
      <c r="N96" s="83">
        <v>460</v>
      </c>
      <c r="O96" s="84">
        <v>0.1111111111111111</v>
      </c>
      <c r="P96" s="84">
        <v>2.222222222222222E-2</v>
      </c>
      <c r="Q96" s="30">
        <v>59</v>
      </c>
      <c r="R96" s="83">
        <v>590</v>
      </c>
      <c r="S96" s="84">
        <v>-1.6666666666666666E-2</v>
      </c>
      <c r="T96" s="83">
        <v>550</v>
      </c>
      <c r="U96" s="83">
        <v>650</v>
      </c>
      <c r="V96" s="84">
        <v>7.2727272727272724E-2</v>
      </c>
      <c r="W96" s="84">
        <v>1.4545454545454545E-2</v>
      </c>
      <c r="X96" s="30">
        <v>98</v>
      </c>
      <c r="Y96" s="83">
        <v>550</v>
      </c>
      <c r="Z96" s="84">
        <v>0</v>
      </c>
      <c r="AA96" s="83">
        <v>480</v>
      </c>
      <c r="AB96" s="83">
        <v>580</v>
      </c>
      <c r="AC96" s="84">
        <v>0.1702127659574468</v>
      </c>
      <c r="AD96" s="84">
        <v>3.4042553191489362E-2</v>
      </c>
      <c r="AE96" s="30">
        <v>154</v>
      </c>
      <c r="AF96" s="83">
        <v>650</v>
      </c>
      <c r="AG96" s="84">
        <v>4.8387096774193547E-2</v>
      </c>
      <c r="AH96" s="83">
        <v>580</v>
      </c>
      <c r="AI96" s="83">
        <v>725</v>
      </c>
      <c r="AJ96" s="84">
        <v>0.18181818181818182</v>
      </c>
      <c r="AK96" s="84">
        <v>3.6363636363636362E-2</v>
      </c>
      <c r="AL96" s="30">
        <v>37</v>
      </c>
      <c r="AM96" s="83">
        <v>850</v>
      </c>
      <c r="AN96" s="84">
        <v>0.13333333333333333</v>
      </c>
      <c r="AO96" s="83">
        <v>780</v>
      </c>
      <c r="AP96" s="83">
        <v>950</v>
      </c>
      <c r="AQ96" s="84">
        <v>0.26865671641791045</v>
      </c>
      <c r="AR96" s="84">
        <v>5.3731343283582089E-2</v>
      </c>
      <c r="AS96" s="60" t="s">
        <v>345</v>
      </c>
    </row>
    <row r="97" spans="1:45" ht="11">
      <c r="B97" s="10" t="s">
        <v>8</v>
      </c>
      <c r="C97" s="30" t="s">
        <v>41</v>
      </c>
      <c r="D97" s="83" t="s">
        <v>41</v>
      </c>
      <c r="E97" s="84" t="s">
        <v>41</v>
      </c>
      <c r="F97" s="83" t="s">
        <v>41</v>
      </c>
      <c r="G97" s="83" t="s">
        <v>41</v>
      </c>
      <c r="H97" s="84" t="s">
        <v>41</v>
      </c>
      <c r="I97" s="84" t="s">
        <v>41</v>
      </c>
      <c r="J97" s="30">
        <v>62</v>
      </c>
      <c r="K97" s="83">
        <v>310</v>
      </c>
      <c r="L97" s="84">
        <v>-3.125E-2</v>
      </c>
      <c r="M97" s="83">
        <v>280</v>
      </c>
      <c r="N97" s="83">
        <v>340</v>
      </c>
      <c r="O97" s="84">
        <v>0.10714285714285714</v>
      </c>
      <c r="P97" s="84">
        <v>2.1428571428571429E-2</v>
      </c>
      <c r="Q97" s="30">
        <v>35</v>
      </c>
      <c r="R97" s="83">
        <v>380</v>
      </c>
      <c r="S97" s="84">
        <v>4.1095890410958902E-2</v>
      </c>
      <c r="T97" s="83">
        <v>350</v>
      </c>
      <c r="U97" s="83">
        <v>390</v>
      </c>
      <c r="V97" s="84">
        <v>0.16923076923076924</v>
      </c>
      <c r="W97" s="84">
        <v>3.3846153846153845E-2</v>
      </c>
      <c r="X97" s="30">
        <v>54</v>
      </c>
      <c r="Y97" s="83">
        <v>348</v>
      </c>
      <c r="Z97" s="84">
        <v>5.4545454545454543E-2</v>
      </c>
      <c r="AA97" s="83">
        <v>330</v>
      </c>
      <c r="AB97" s="83">
        <v>360</v>
      </c>
      <c r="AC97" s="84">
        <v>0.2</v>
      </c>
      <c r="AD97" s="84">
        <v>0.04</v>
      </c>
      <c r="AE97" s="30">
        <v>452</v>
      </c>
      <c r="AF97" s="83">
        <v>380</v>
      </c>
      <c r="AG97" s="84">
        <v>0</v>
      </c>
      <c r="AH97" s="83">
        <v>370</v>
      </c>
      <c r="AI97" s="83">
        <v>400</v>
      </c>
      <c r="AJ97" s="84">
        <v>0.11764705882352941</v>
      </c>
      <c r="AK97" s="84">
        <v>2.3529411764705882E-2</v>
      </c>
      <c r="AL97" s="30">
        <v>715</v>
      </c>
      <c r="AM97" s="83">
        <v>420</v>
      </c>
      <c r="AN97" s="84">
        <v>2.4390243902439025E-2</v>
      </c>
      <c r="AO97" s="83">
        <v>400</v>
      </c>
      <c r="AP97" s="83">
        <v>450</v>
      </c>
      <c r="AQ97" s="84">
        <v>0.1444141689373297</v>
      </c>
      <c r="AR97" s="84">
        <v>2.888283378746594E-2</v>
      </c>
      <c r="AS97" s="60" t="s">
        <v>345</v>
      </c>
    </row>
    <row r="98" spans="1:45" s="28" customFormat="1" ht="11">
      <c r="B98" s="28" t="s">
        <v>37</v>
      </c>
      <c r="C98" s="30">
        <v>2171</v>
      </c>
      <c r="D98" s="83">
        <v>300</v>
      </c>
      <c r="E98" s="84">
        <v>-6.25E-2</v>
      </c>
      <c r="F98" s="83">
        <v>275</v>
      </c>
      <c r="G98" s="83">
        <v>340</v>
      </c>
      <c r="H98" s="84">
        <v>7.1428571428571425E-2</v>
      </c>
      <c r="I98" s="84">
        <v>1.4285714285714285E-2</v>
      </c>
      <c r="J98" s="30">
        <v>4786</v>
      </c>
      <c r="K98" s="83">
        <v>375</v>
      </c>
      <c r="L98" s="84">
        <v>-3.8461538461538464E-2</v>
      </c>
      <c r="M98" s="83">
        <v>340</v>
      </c>
      <c r="N98" s="83">
        <v>420</v>
      </c>
      <c r="O98" s="84">
        <v>0.10294117647058823</v>
      </c>
      <c r="P98" s="84">
        <v>2.0588235294117647E-2</v>
      </c>
      <c r="Q98" s="30">
        <v>1373</v>
      </c>
      <c r="R98" s="83">
        <v>450</v>
      </c>
      <c r="S98" s="84">
        <v>0</v>
      </c>
      <c r="T98" s="83">
        <v>390</v>
      </c>
      <c r="U98" s="83">
        <v>530</v>
      </c>
      <c r="V98" s="84">
        <v>0.125</v>
      </c>
      <c r="W98" s="84">
        <v>2.5000000000000001E-2</v>
      </c>
      <c r="X98" s="30">
        <v>958</v>
      </c>
      <c r="Y98" s="83">
        <v>400</v>
      </c>
      <c r="Z98" s="84">
        <v>0</v>
      </c>
      <c r="AA98" s="83">
        <v>350</v>
      </c>
      <c r="AB98" s="83">
        <v>520</v>
      </c>
      <c r="AC98" s="84">
        <v>0.14285714285714285</v>
      </c>
      <c r="AD98" s="84">
        <v>2.8571428571428571E-2</v>
      </c>
      <c r="AE98" s="30">
        <v>4196</v>
      </c>
      <c r="AF98" s="83">
        <v>410</v>
      </c>
      <c r="AG98" s="84">
        <v>2.5000000000000001E-2</v>
      </c>
      <c r="AH98" s="83">
        <v>375</v>
      </c>
      <c r="AI98" s="83">
        <v>500</v>
      </c>
      <c r="AJ98" s="84">
        <v>0.10810810810810811</v>
      </c>
      <c r="AK98" s="84">
        <v>2.1621621621621623E-2</v>
      </c>
      <c r="AL98" s="30">
        <v>2303</v>
      </c>
      <c r="AM98" s="83">
        <v>450</v>
      </c>
      <c r="AN98" s="84">
        <v>3.4482758620689655E-2</v>
      </c>
      <c r="AO98" s="83">
        <v>410</v>
      </c>
      <c r="AP98" s="83">
        <v>525</v>
      </c>
      <c r="AQ98" s="84">
        <v>0.125</v>
      </c>
      <c r="AR98" s="84">
        <v>2.5000000000000001E-2</v>
      </c>
      <c r="AS98" s="60"/>
    </row>
    <row r="99" spans="1:45" ht="11">
      <c r="A99" s="10" t="s">
        <v>22</v>
      </c>
      <c r="B99" s="10" t="s">
        <v>236</v>
      </c>
      <c r="C99" s="30">
        <v>13</v>
      </c>
      <c r="D99" s="83">
        <v>290</v>
      </c>
      <c r="E99" s="84">
        <v>0.20833333333333334</v>
      </c>
      <c r="F99" s="83">
        <v>235</v>
      </c>
      <c r="G99" s="83">
        <v>345</v>
      </c>
      <c r="H99" s="84">
        <v>7.407407407407407E-2</v>
      </c>
      <c r="I99" s="84">
        <v>1.4814814814814814E-2</v>
      </c>
      <c r="J99" s="30">
        <v>191</v>
      </c>
      <c r="K99" s="83">
        <v>370</v>
      </c>
      <c r="L99" s="84">
        <v>5.7142857142857141E-2</v>
      </c>
      <c r="M99" s="83">
        <v>350</v>
      </c>
      <c r="N99" s="83">
        <v>390</v>
      </c>
      <c r="O99" s="84">
        <v>0.15625</v>
      </c>
      <c r="P99" s="84">
        <v>3.125E-2</v>
      </c>
      <c r="Q99" s="30">
        <v>108</v>
      </c>
      <c r="R99" s="83">
        <v>435</v>
      </c>
      <c r="S99" s="84">
        <v>3.5714285714285712E-2</v>
      </c>
      <c r="T99" s="83">
        <v>400</v>
      </c>
      <c r="U99" s="83">
        <v>460</v>
      </c>
      <c r="V99" s="84">
        <v>0.14473684210526316</v>
      </c>
      <c r="W99" s="84">
        <v>2.8947368421052631E-2</v>
      </c>
      <c r="X99" s="30">
        <v>13</v>
      </c>
      <c r="Y99" s="83">
        <v>370</v>
      </c>
      <c r="Z99" s="84">
        <v>2.7777777777777776E-2</v>
      </c>
      <c r="AA99" s="83">
        <v>350</v>
      </c>
      <c r="AB99" s="83">
        <v>425</v>
      </c>
      <c r="AC99" s="84">
        <v>0.14551083591331268</v>
      </c>
      <c r="AD99" s="84">
        <v>2.9102167182662536E-2</v>
      </c>
      <c r="AE99" s="30">
        <v>162</v>
      </c>
      <c r="AF99" s="83">
        <v>420</v>
      </c>
      <c r="AG99" s="84">
        <v>0.05</v>
      </c>
      <c r="AH99" s="83">
        <v>395</v>
      </c>
      <c r="AI99" s="83">
        <v>450</v>
      </c>
      <c r="AJ99" s="84">
        <v>0.13513513513513514</v>
      </c>
      <c r="AK99" s="84">
        <v>2.7027027027027029E-2</v>
      </c>
      <c r="AL99" s="30">
        <v>50</v>
      </c>
      <c r="AM99" s="83">
        <v>485</v>
      </c>
      <c r="AN99" s="84">
        <v>3.6324786324786328E-2</v>
      </c>
      <c r="AO99" s="83">
        <v>450</v>
      </c>
      <c r="AP99" s="83">
        <v>530</v>
      </c>
      <c r="AQ99" s="84">
        <v>0.14657210401891252</v>
      </c>
      <c r="AR99" s="84">
        <v>2.9314420803782503E-2</v>
      </c>
      <c r="AS99" s="60" t="s">
        <v>345</v>
      </c>
    </row>
    <row r="100" spans="1:45" ht="11">
      <c r="B100" s="10" t="s">
        <v>237</v>
      </c>
      <c r="C100" s="30">
        <v>41</v>
      </c>
      <c r="D100" s="83">
        <v>330</v>
      </c>
      <c r="E100" s="84">
        <v>1.5384615384615385E-2</v>
      </c>
      <c r="F100" s="83">
        <v>295</v>
      </c>
      <c r="G100" s="83">
        <v>350</v>
      </c>
      <c r="H100" s="84">
        <v>0.26923076923076922</v>
      </c>
      <c r="I100" s="84">
        <v>5.3846153846153842E-2</v>
      </c>
      <c r="J100" s="30">
        <v>220</v>
      </c>
      <c r="K100" s="83">
        <v>375</v>
      </c>
      <c r="L100" s="84">
        <v>2.7397260273972601E-2</v>
      </c>
      <c r="M100" s="83">
        <v>350</v>
      </c>
      <c r="N100" s="83">
        <v>390</v>
      </c>
      <c r="O100" s="84">
        <v>0.10294117647058823</v>
      </c>
      <c r="P100" s="84">
        <v>2.0588235294117647E-2</v>
      </c>
      <c r="Q100" s="30">
        <v>108</v>
      </c>
      <c r="R100" s="83">
        <v>420</v>
      </c>
      <c r="S100" s="84">
        <v>0</v>
      </c>
      <c r="T100" s="83">
        <v>390</v>
      </c>
      <c r="U100" s="83">
        <v>450</v>
      </c>
      <c r="V100" s="84">
        <v>0.13513513513513514</v>
      </c>
      <c r="W100" s="84">
        <v>2.7027027027027029E-2</v>
      </c>
      <c r="X100" s="30">
        <v>27</v>
      </c>
      <c r="Y100" s="83">
        <v>365</v>
      </c>
      <c r="Z100" s="84">
        <v>4.2857142857142858E-2</v>
      </c>
      <c r="AA100" s="83">
        <v>350</v>
      </c>
      <c r="AB100" s="83">
        <v>395</v>
      </c>
      <c r="AC100" s="84">
        <v>0.10606060606060606</v>
      </c>
      <c r="AD100" s="84">
        <v>2.1212121212121213E-2</v>
      </c>
      <c r="AE100" s="30">
        <v>183</v>
      </c>
      <c r="AF100" s="83">
        <v>410</v>
      </c>
      <c r="AG100" s="84">
        <v>2.5000000000000001E-2</v>
      </c>
      <c r="AH100" s="83">
        <v>380</v>
      </c>
      <c r="AI100" s="83">
        <v>440</v>
      </c>
      <c r="AJ100" s="84">
        <v>0.10810810810810811</v>
      </c>
      <c r="AK100" s="84">
        <v>2.1621621621621623E-2</v>
      </c>
      <c r="AL100" s="30">
        <v>80</v>
      </c>
      <c r="AM100" s="83">
        <v>483</v>
      </c>
      <c r="AN100" s="84">
        <v>2.1141649048625793E-2</v>
      </c>
      <c r="AO100" s="83">
        <v>440</v>
      </c>
      <c r="AP100" s="83">
        <v>540</v>
      </c>
      <c r="AQ100" s="84">
        <v>0.17804878048780487</v>
      </c>
      <c r="AR100" s="84">
        <v>3.5609756097560973E-2</v>
      </c>
      <c r="AS100" s="60" t="s">
        <v>345</v>
      </c>
    </row>
    <row r="101" spans="1:45" ht="11">
      <c r="B101" s="10" t="s">
        <v>238</v>
      </c>
      <c r="C101" s="30">
        <v>56</v>
      </c>
      <c r="D101" s="83">
        <v>300</v>
      </c>
      <c r="E101" s="84">
        <v>2.3890784982935155E-2</v>
      </c>
      <c r="F101" s="83">
        <v>265</v>
      </c>
      <c r="G101" s="83">
        <v>320</v>
      </c>
      <c r="H101" s="84">
        <v>0.2</v>
      </c>
      <c r="I101" s="84">
        <v>0.04</v>
      </c>
      <c r="J101" s="30">
        <v>437</v>
      </c>
      <c r="K101" s="83">
        <v>375</v>
      </c>
      <c r="L101" s="84">
        <v>1.3513513513513514E-2</v>
      </c>
      <c r="M101" s="83">
        <v>350</v>
      </c>
      <c r="N101" s="83">
        <v>395</v>
      </c>
      <c r="O101" s="84">
        <v>0.11940298507462686</v>
      </c>
      <c r="P101" s="84">
        <v>2.3880597014925373E-2</v>
      </c>
      <c r="Q101" s="30">
        <v>293</v>
      </c>
      <c r="R101" s="83">
        <v>450</v>
      </c>
      <c r="S101" s="84">
        <v>2.2727272727272728E-2</v>
      </c>
      <c r="T101" s="83">
        <v>420</v>
      </c>
      <c r="U101" s="83">
        <v>480</v>
      </c>
      <c r="V101" s="84">
        <v>0.125</v>
      </c>
      <c r="W101" s="84">
        <v>2.5000000000000001E-2</v>
      </c>
      <c r="X101" s="30">
        <v>85</v>
      </c>
      <c r="Y101" s="83">
        <v>380</v>
      </c>
      <c r="Z101" s="84">
        <v>0</v>
      </c>
      <c r="AA101" s="83">
        <v>370</v>
      </c>
      <c r="AB101" s="83">
        <v>400</v>
      </c>
      <c r="AC101" s="84">
        <v>0.11764705882352941</v>
      </c>
      <c r="AD101" s="84">
        <v>2.3529411764705882E-2</v>
      </c>
      <c r="AE101" s="30">
        <v>722</v>
      </c>
      <c r="AF101" s="83">
        <v>440</v>
      </c>
      <c r="AG101" s="84">
        <v>3.5294117647058823E-2</v>
      </c>
      <c r="AH101" s="83">
        <v>405</v>
      </c>
      <c r="AI101" s="83">
        <v>480</v>
      </c>
      <c r="AJ101" s="84">
        <v>0.12820512820512819</v>
      </c>
      <c r="AK101" s="84">
        <v>2.564102564102564E-2</v>
      </c>
      <c r="AL101" s="30">
        <v>256</v>
      </c>
      <c r="AM101" s="83">
        <v>540</v>
      </c>
      <c r="AN101" s="84">
        <v>5.8823529411764705E-2</v>
      </c>
      <c r="AO101" s="83">
        <v>490</v>
      </c>
      <c r="AP101" s="83">
        <v>600</v>
      </c>
      <c r="AQ101" s="84">
        <v>0.14893617021276595</v>
      </c>
      <c r="AR101" s="84">
        <v>2.9787234042553189E-2</v>
      </c>
      <c r="AS101" s="60" t="s">
        <v>345</v>
      </c>
    </row>
    <row r="102" spans="1:45" ht="11">
      <c r="B102" s="10" t="s">
        <v>239</v>
      </c>
      <c r="C102" s="30" t="s">
        <v>41</v>
      </c>
      <c r="D102" s="83" t="s">
        <v>41</v>
      </c>
      <c r="E102" s="84" t="s">
        <v>41</v>
      </c>
      <c r="F102" s="83" t="s">
        <v>41</v>
      </c>
      <c r="G102" s="83" t="s">
        <v>41</v>
      </c>
      <c r="H102" s="84" t="s">
        <v>41</v>
      </c>
      <c r="I102" s="84" t="s">
        <v>41</v>
      </c>
      <c r="J102" s="30">
        <v>92</v>
      </c>
      <c r="K102" s="83">
        <v>378</v>
      </c>
      <c r="L102" s="84">
        <v>0.05</v>
      </c>
      <c r="M102" s="83">
        <v>350</v>
      </c>
      <c r="N102" s="83">
        <v>400</v>
      </c>
      <c r="O102" s="84">
        <v>0.14545454545454545</v>
      </c>
      <c r="P102" s="84">
        <v>2.9090909090909091E-2</v>
      </c>
      <c r="Q102" s="30">
        <v>84</v>
      </c>
      <c r="R102" s="83">
        <v>440</v>
      </c>
      <c r="S102" s="84">
        <v>2.3255813953488372E-2</v>
      </c>
      <c r="T102" s="83">
        <v>410</v>
      </c>
      <c r="U102" s="83">
        <v>460</v>
      </c>
      <c r="V102" s="84">
        <v>0.12820512820512819</v>
      </c>
      <c r="W102" s="84">
        <v>2.564102564102564E-2</v>
      </c>
      <c r="X102" s="30">
        <v>19</v>
      </c>
      <c r="Y102" s="83">
        <v>350</v>
      </c>
      <c r="Z102" s="84">
        <v>-2.23463687150838E-2</v>
      </c>
      <c r="AA102" s="83">
        <v>340</v>
      </c>
      <c r="AB102" s="83">
        <v>400</v>
      </c>
      <c r="AC102" s="84">
        <v>1.4492753623188406E-2</v>
      </c>
      <c r="AD102" s="84">
        <v>2.8985507246376812E-3</v>
      </c>
      <c r="AE102" s="30">
        <v>198</v>
      </c>
      <c r="AF102" s="83">
        <v>425</v>
      </c>
      <c r="AG102" s="84">
        <v>1.1904761904761904E-2</v>
      </c>
      <c r="AH102" s="83">
        <v>400</v>
      </c>
      <c r="AI102" s="83">
        <v>455</v>
      </c>
      <c r="AJ102" s="84">
        <v>0.13333333333333333</v>
      </c>
      <c r="AK102" s="84">
        <v>2.6666666666666665E-2</v>
      </c>
      <c r="AL102" s="30">
        <v>61</v>
      </c>
      <c r="AM102" s="83">
        <v>500</v>
      </c>
      <c r="AN102" s="84">
        <v>5.2631578947368418E-2</v>
      </c>
      <c r="AO102" s="83">
        <v>450</v>
      </c>
      <c r="AP102" s="83">
        <v>530</v>
      </c>
      <c r="AQ102" s="84">
        <v>0.1111111111111111</v>
      </c>
      <c r="AR102" s="84">
        <v>2.222222222222222E-2</v>
      </c>
      <c r="AS102" s="60" t="s">
        <v>345</v>
      </c>
    </row>
    <row r="103" spans="1:45" ht="11">
      <c r="B103" s="10" t="s">
        <v>240</v>
      </c>
      <c r="C103" s="30">
        <v>84</v>
      </c>
      <c r="D103" s="83">
        <v>350</v>
      </c>
      <c r="E103" s="84">
        <v>2.9411764705882353E-2</v>
      </c>
      <c r="F103" s="83">
        <v>300</v>
      </c>
      <c r="G103" s="83">
        <v>360</v>
      </c>
      <c r="H103" s="84">
        <v>0.27272727272727271</v>
      </c>
      <c r="I103" s="84">
        <v>5.4545454545454543E-2</v>
      </c>
      <c r="J103" s="30">
        <v>591</v>
      </c>
      <c r="K103" s="83">
        <v>380</v>
      </c>
      <c r="L103" s="84">
        <v>0</v>
      </c>
      <c r="M103" s="83">
        <v>350</v>
      </c>
      <c r="N103" s="83">
        <v>400</v>
      </c>
      <c r="O103" s="84">
        <v>0.13432835820895522</v>
      </c>
      <c r="P103" s="84">
        <v>2.6865671641791045E-2</v>
      </c>
      <c r="Q103" s="30">
        <v>169</v>
      </c>
      <c r="R103" s="83">
        <v>450</v>
      </c>
      <c r="S103" s="84">
        <v>0</v>
      </c>
      <c r="T103" s="83">
        <v>420</v>
      </c>
      <c r="U103" s="83">
        <v>500</v>
      </c>
      <c r="V103" s="84">
        <v>9.7560975609756101E-2</v>
      </c>
      <c r="W103" s="84">
        <v>1.9512195121951219E-2</v>
      </c>
      <c r="X103" s="30">
        <v>57</v>
      </c>
      <c r="Y103" s="83">
        <v>385</v>
      </c>
      <c r="Z103" s="84">
        <v>1.8518518518518517E-2</v>
      </c>
      <c r="AA103" s="83">
        <v>365</v>
      </c>
      <c r="AB103" s="83">
        <v>415</v>
      </c>
      <c r="AC103" s="84">
        <v>0.1</v>
      </c>
      <c r="AD103" s="84">
        <v>0.02</v>
      </c>
      <c r="AE103" s="30">
        <v>328</v>
      </c>
      <c r="AF103" s="83">
        <v>450</v>
      </c>
      <c r="AG103" s="84">
        <v>4.6511627906976744E-2</v>
      </c>
      <c r="AH103" s="83">
        <v>410</v>
      </c>
      <c r="AI103" s="83">
        <v>495</v>
      </c>
      <c r="AJ103" s="84">
        <v>0.125</v>
      </c>
      <c r="AK103" s="84">
        <v>2.5000000000000001E-2</v>
      </c>
      <c r="AL103" s="30">
        <v>165</v>
      </c>
      <c r="AM103" s="83">
        <v>520</v>
      </c>
      <c r="AN103" s="84">
        <v>1.9607843137254902E-2</v>
      </c>
      <c r="AO103" s="83">
        <v>490</v>
      </c>
      <c r="AP103" s="83">
        <v>590</v>
      </c>
      <c r="AQ103" s="84">
        <v>8.3333333333333329E-2</v>
      </c>
      <c r="AR103" s="84">
        <v>1.6666666666666666E-2</v>
      </c>
      <c r="AS103" s="60" t="s">
        <v>345</v>
      </c>
    </row>
    <row r="104" spans="1:45" ht="11">
      <c r="B104" s="10" t="s">
        <v>241</v>
      </c>
      <c r="C104" s="30">
        <v>13</v>
      </c>
      <c r="D104" s="83">
        <v>330</v>
      </c>
      <c r="E104" s="84">
        <v>3.125E-2</v>
      </c>
      <c r="F104" s="83">
        <v>320</v>
      </c>
      <c r="G104" s="83">
        <v>350</v>
      </c>
      <c r="H104" s="84">
        <v>-2.9411764705882353E-2</v>
      </c>
      <c r="I104" s="84">
        <v>-5.8823529411764705E-3</v>
      </c>
      <c r="J104" s="30">
        <v>33</v>
      </c>
      <c r="K104" s="83">
        <v>380</v>
      </c>
      <c r="L104" s="84">
        <v>-2.564102564102564E-2</v>
      </c>
      <c r="M104" s="83">
        <v>370</v>
      </c>
      <c r="N104" s="83">
        <v>390</v>
      </c>
      <c r="O104" s="84">
        <v>2.7027027027027029E-2</v>
      </c>
      <c r="P104" s="84">
        <v>5.4054054054054057E-3</v>
      </c>
      <c r="Q104" s="30">
        <v>59</v>
      </c>
      <c r="R104" s="83">
        <v>450</v>
      </c>
      <c r="S104" s="84">
        <v>2.2727272727272728E-2</v>
      </c>
      <c r="T104" s="83">
        <v>400</v>
      </c>
      <c r="U104" s="83">
        <v>490</v>
      </c>
      <c r="V104" s="84">
        <v>0.125</v>
      </c>
      <c r="W104" s="84">
        <v>2.5000000000000001E-2</v>
      </c>
      <c r="X104" s="30" t="s">
        <v>41</v>
      </c>
      <c r="Y104" s="83" t="s">
        <v>41</v>
      </c>
      <c r="Z104" s="84" t="s">
        <v>41</v>
      </c>
      <c r="AA104" s="83" t="s">
        <v>41</v>
      </c>
      <c r="AB104" s="83" t="s">
        <v>41</v>
      </c>
      <c r="AC104" s="84" t="s">
        <v>41</v>
      </c>
      <c r="AD104" s="84" t="s">
        <v>41</v>
      </c>
      <c r="AE104" s="30">
        <v>177</v>
      </c>
      <c r="AF104" s="83">
        <v>450</v>
      </c>
      <c r="AG104" s="84">
        <v>2.2727272727272728E-2</v>
      </c>
      <c r="AH104" s="83">
        <v>420</v>
      </c>
      <c r="AI104" s="83">
        <v>480</v>
      </c>
      <c r="AJ104" s="84">
        <v>0.125</v>
      </c>
      <c r="AK104" s="84">
        <v>2.5000000000000001E-2</v>
      </c>
      <c r="AL104" s="30">
        <v>154</v>
      </c>
      <c r="AM104" s="83">
        <v>520</v>
      </c>
      <c r="AN104" s="84">
        <v>1.9607843137254902E-2</v>
      </c>
      <c r="AO104" s="83">
        <v>490</v>
      </c>
      <c r="AP104" s="83">
        <v>560</v>
      </c>
      <c r="AQ104" s="84">
        <v>6.1224489795918366E-2</v>
      </c>
      <c r="AR104" s="84">
        <v>1.2244897959183673E-2</v>
      </c>
      <c r="AS104" s="60" t="s">
        <v>345</v>
      </c>
    </row>
    <row r="105" spans="1:45" ht="11">
      <c r="B105" s="10" t="s">
        <v>242</v>
      </c>
      <c r="C105" s="30">
        <v>42</v>
      </c>
      <c r="D105" s="83">
        <v>348</v>
      </c>
      <c r="E105" s="84">
        <v>-5.7142857142857143E-3</v>
      </c>
      <c r="F105" s="83">
        <v>310</v>
      </c>
      <c r="G105" s="83">
        <v>350</v>
      </c>
      <c r="H105" s="84">
        <v>0.12258064516129032</v>
      </c>
      <c r="I105" s="84">
        <v>2.4516129032258062E-2</v>
      </c>
      <c r="J105" s="30">
        <v>95</v>
      </c>
      <c r="K105" s="83">
        <v>400</v>
      </c>
      <c r="L105" s="84">
        <v>0</v>
      </c>
      <c r="M105" s="83">
        <v>375</v>
      </c>
      <c r="N105" s="83">
        <v>415</v>
      </c>
      <c r="O105" s="84">
        <v>0.1111111111111111</v>
      </c>
      <c r="P105" s="84">
        <v>2.222222222222222E-2</v>
      </c>
      <c r="Q105" s="30">
        <v>136</v>
      </c>
      <c r="R105" s="83">
        <v>440</v>
      </c>
      <c r="S105" s="84">
        <v>-2.2222222222222223E-2</v>
      </c>
      <c r="T105" s="83">
        <v>410</v>
      </c>
      <c r="U105" s="83">
        <v>478</v>
      </c>
      <c r="V105" s="84">
        <v>0.1</v>
      </c>
      <c r="W105" s="84">
        <v>0.02</v>
      </c>
      <c r="X105" s="30">
        <v>15</v>
      </c>
      <c r="Y105" s="83">
        <v>400</v>
      </c>
      <c r="Z105" s="84">
        <v>1.7811704834605598E-2</v>
      </c>
      <c r="AA105" s="83">
        <v>390</v>
      </c>
      <c r="AB105" s="83">
        <v>430</v>
      </c>
      <c r="AC105" s="84">
        <v>0.14285714285714285</v>
      </c>
      <c r="AD105" s="84">
        <v>2.8571428571428571E-2</v>
      </c>
      <c r="AE105" s="30">
        <v>370</v>
      </c>
      <c r="AF105" s="83">
        <v>430</v>
      </c>
      <c r="AG105" s="84">
        <v>2.3809523809523808E-2</v>
      </c>
      <c r="AH105" s="83">
        <v>400</v>
      </c>
      <c r="AI105" s="83">
        <v>470</v>
      </c>
      <c r="AJ105" s="84">
        <v>0.10256410256410256</v>
      </c>
      <c r="AK105" s="84">
        <v>2.0512820512820513E-2</v>
      </c>
      <c r="AL105" s="30">
        <v>237</v>
      </c>
      <c r="AM105" s="83">
        <v>500</v>
      </c>
      <c r="AN105" s="84">
        <v>0</v>
      </c>
      <c r="AO105" s="83">
        <v>465</v>
      </c>
      <c r="AP105" s="83">
        <v>580</v>
      </c>
      <c r="AQ105" s="84">
        <v>6.3829787234042548E-2</v>
      </c>
      <c r="AR105" s="84">
        <v>1.276595744680851E-2</v>
      </c>
      <c r="AS105" s="60" t="s">
        <v>345</v>
      </c>
    </row>
    <row r="106" spans="1:45" ht="11">
      <c r="B106" s="10" t="s">
        <v>9</v>
      </c>
      <c r="C106" s="30">
        <v>40</v>
      </c>
      <c r="D106" s="83">
        <v>300</v>
      </c>
      <c r="E106" s="84">
        <v>0.1111111111111111</v>
      </c>
      <c r="F106" s="83">
        <v>285</v>
      </c>
      <c r="G106" s="83">
        <v>328</v>
      </c>
      <c r="H106" s="84">
        <v>0.33333333333333331</v>
      </c>
      <c r="I106" s="84">
        <v>6.6666666666666666E-2</v>
      </c>
      <c r="J106" s="30">
        <v>84</v>
      </c>
      <c r="K106" s="83">
        <v>350</v>
      </c>
      <c r="L106" s="84">
        <v>2.9411764705882353E-2</v>
      </c>
      <c r="M106" s="83">
        <v>330</v>
      </c>
      <c r="N106" s="83">
        <v>390</v>
      </c>
      <c r="O106" s="84">
        <v>0.16666666666666666</v>
      </c>
      <c r="P106" s="84">
        <v>3.3333333333333333E-2</v>
      </c>
      <c r="Q106" s="30">
        <v>29</v>
      </c>
      <c r="R106" s="83">
        <v>400</v>
      </c>
      <c r="S106" s="84">
        <v>0</v>
      </c>
      <c r="T106" s="83">
        <v>390</v>
      </c>
      <c r="U106" s="83">
        <v>450</v>
      </c>
      <c r="V106" s="84">
        <v>8.1081081081081086E-2</v>
      </c>
      <c r="W106" s="84">
        <v>1.6216216216216217E-2</v>
      </c>
      <c r="X106" s="30">
        <v>82</v>
      </c>
      <c r="Y106" s="83">
        <v>373</v>
      </c>
      <c r="Z106" s="84">
        <v>3.6111111111111108E-2</v>
      </c>
      <c r="AA106" s="83">
        <v>330</v>
      </c>
      <c r="AB106" s="83">
        <v>410</v>
      </c>
      <c r="AC106" s="84">
        <v>0.20322580645161289</v>
      </c>
      <c r="AD106" s="84">
        <v>4.0645161290322578E-2</v>
      </c>
      <c r="AE106" s="30">
        <v>307</v>
      </c>
      <c r="AF106" s="83">
        <v>430</v>
      </c>
      <c r="AG106" s="84">
        <v>7.4999999999999997E-2</v>
      </c>
      <c r="AH106" s="83">
        <v>390</v>
      </c>
      <c r="AI106" s="83">
        <v>480</v>
      </c>
      <c r="AJ106" s="84">
        <v>0.16216216216216217</v>
      </c>
      <c r="AK106" s="84">
        <v>3.2432432432432434E-2</v>
      </c>
      <c r="AL106" s="30">
        <v>126</v>
      </c>
      <c r="AM106" s="83">
        <v>520</v>
      </c>
      <c r="AN106" s="84">
        <v>0.04</v>
      </c>
      <c r="AO106" s="83">
        <v>480</v>
      </c>
      <c r="AP106" s="83">
        <v>600</v>
      </c>
      <c r="AQ106" s="84">
        <v>0.16071428571428573</v>
      </c>
      <c r="AR106" s="84">
        <v>3.2142857142857147E-2</v>
      </c>
      <c r="AS106" s="60" t="s">
        <v>345</v>
      </c>
    </row>
    <row r="107" spans="1:45" s="28" customFormat="1" ht="11">
      <c r="B107" s="28" t="s">
        <v>37</v>
      </c>
      <c r="C107" s="30">
        <v>299</v>
      </c>
      <c r="D107" s="83">
        <v>320</v>
      </c>
      <c r="E107" s="84">
        <v>1.5873015873015872E-2</v>
      </c>
      <c r="F107" s="83">
        <v>280</v>
      </c>
      <c r="G107" s="83">
        <v>350</v>
      </c>
      <c r="H107" s="84">
        <v>0.20754716981132076</v>
      </c>
      <c r="I107" s="84">
        <v>4.1509433962264156E-2</v>
      </c>
      <c r="J107" s="30">
        <v>1743</v>
      </c>
      <c r="K107" s="83">
        <v>375</v>
      </c>
      <c r="L107" s="84">
        <v>1.3513513513513514E-2</v>
      </c>
      <c r="M107" s="83">
        <v>350</v>
      </c>
      <c r="N107" s="83">
        <v>400</v>
      </c>
      <c r="O107" s="84">
        <v>0.11940298507462686</v>
      </c>
      <c r="P107" s="84">
        <v>2.3880597014925373E-2</v>
      </c>
      <c r="Q107" s="30">
        <v>986</v>
      </c>
      <c r="R107" s="83">
        <v>440</v>
      </c>
      <c r="S107" s="84">
        <v>2.3255813953488372E-2</v>
      </c>
      <c r="T107" s="83">
        <v>410</v>
      </c>
      <c r="U107" s="83">
        <v>475</v>
      </c>
      <c r="V107" s="84">
        <v>0.11392405063291139</v>
      </c>
      <c r="W107" s="84">
        <v>2.2784810126582278E-2</v>
      </c>
      <c r="X107" s="30">
        <v>305</v>
      </c>
      <c r="Y107" s="83">
        <v>380</v>
      </c>
      <c r="Z107" s="84">
        <v>2.7027027027027029E-2</v>
      </c>
      <c r="AA107" s="83">
        <v>350</v>
      </c>
      <c r="AB107" s="83">
        <v>410</v>
      </c>
      <c r="AC107" s="84">
        <v>0.11764705882352941</v>
      </c>
      <c r="AD107" s="84">
        <v>2.3529411764705882E-2</v>
      </c>
      <c r="AE107" s="30">
        <v>2447</v>
      </c>
      <c r="AF107" s="83">
        <v>430</v>
      </c>
      <c r="AG107" s="84">
        <v>2.3809523809523808E-2</v>
      </c>
      <c r="AH107" s="83">
        <v>400</v>
      </c>
      <c r="AI107" s="83">
        <v>470</v>
      </c>
      <c r="AJ107" s="84">
        <v>0.11688311688311688</v>
      </c>
      <c r="AK107" s="84">
        <v>2.3376623376623377E-2</v>
      </c>
      <c r="AL107" s="30">
        <v>1129</v>
      </c>
      <c r="AM107" s="83">
        <v>520</v>
      </c>
      <c r="AN107" s="84">
        <v>0.04</v>
      </c>
      <c r="AO107" s="83">
        <v>470</v>
      </c>
      <c r="AP107" s="83">
        <v>580</v>
      </c>
      <c r="AQ107" s="84">
        <v>0.13043478260869565</v>
      </c>
      <c r="AR107" s="84">
        <v>2.6086956521739129E-2</v>
      </c>
      <c r="AS107" s="60"/>
    </row>
    <row r="108" spans="1:45" ht="11">
      <c r="A108" s="10" t="s">
        <v>23</v>
      </c>
      <c r="B108" s="10" t="s">
        <v>243</v>
      </c>
      <c r="C108" s="30">
        <v>16</v>
      </c>
      <c r="D108" s="83">
        <v>300</v>
      </c>
      <c r="E108" s="84">
        <v>-3.2258064516129031E-2</v>
      </c>
      <c r="F108" s="83">
        <v>263</v>
      </c>
      <c r="G108" s="83">
        <v>320</v>
      </c>
      <c r="H108" s="84">
        <v>0.36363636363636365</v>
      </c>
      <c r="I108" s="84">
        <v>7.2727272727272724E-2</v>
      </c>
      <c r="J108" s="30">
        <v>69</v>
      </c>
      <c r="K108" s="83">
        <v>345</v>
      </c>
      <c r="L108" s="84">
        <v>2.9850746268656716E-2</v>
      </c>
      <c r="M108" s="83">
        <v>330</v>
      </c>
      <c r="N108" s="83">
        <v>360</v>
      </c>
      <c r="O108" s="84">
        <v>0.11290322580645161</v>
      </c>
      <c r="P108" s="84">
        <v>2.2580645161290321E-2</v>
      </c>
      <c r="Q108" s="30">
        <v>101</v>
      </c>
      <c r="R108" s="83">
        <v>400</v>
      </c>
      <c r="S108" s="84">
        <v>8.1081081081081086E-2</v>
      </c>
      <c r="T108" s="83">
        <v>370</v>
      </c>
      <c r="U108" s="83">
        <v>420</v>
      </c>
      <c r="V108" s="84">
        <v>0.1111111111111111</v>
      </c>
      <c r="W108" s="84">
        <v>2.222222222222222E-2</v>
      </c>
      <c r="X108" s="30">
        <v>49</v>
      </c>
      <c r="Y108" s="83">
        <v>350</v>
      </c>
      <c r="Z108" s="84">
        <v>2.9411764705882353E-2</v>
      </c>
      <c r="AA108" s="83">
        <v>330</v>
      </c>
      <c r="AB108" s="83">
        <v>360</v>
      </c>
      <c r="AC108" s="84">
        <v>7.6923076923076927E-2</v>
      </c>
      <c r="AD108" s="84">
        <v>1.5384615384615385E-2</v>
      </c>
      <c r="AE108" s="30">
        <v>635</v>
      </c>
      <c r="AF108" s="83">
        <v>390</v>
      </c>
      <c r="AG108" s="84">
        <v>2.6315789473684209E-2</v>
      </c>
      <c r="AH108" s="83">
        <v>370</v>
      </c>
      <c r="AI108" s="83">
        <v>420</v>
      </c>
      <c r="AJ108" s="84">
        <v>8.3333333333333329E-2</v>
      </c>
      <c r="AK108" s="84">
        <v>1.6666666666666666E-2</v>
      </c>
      <c r="AL108" s="30">
        <v>736</v>
      </c>
      <c r="AM108" s="83">
        <v>450</v>
      </c>
      <c r="AN108" s="84">
        <v>4.6511627906976744E-2</v>
      </c>
      <c r="AO108" s="83">
        <v>420</v>
      </c>
      <c r="AP108" s="83">
        <v>485</v>
      </c>
      <c r="AQ108" s="84">
        <v>7.1428571428571425E-2</v>
      </c>
      <c r="AR108" s="84">
        <v>1.4285714285714285E-2</v>
      </c>
      <c r="AS108" s="60" t="s">
        <v>345</v>
      </c>
    </row>
    <row r="109" spans="1:45" ht="11">
      <c r="B109" s="10" t="s">
        <v>244</v>
      </c>
      <c r="C109" s="30">
        <v>34</v>
      </c>
      <c r="D109" s="83">
        <v>280</v>
      </c>
      <c r="E109" s="84">
        <v>7.1942446043165471E-3</v>
      </c>
      <c r="F109" s="83">
        <v>270</v>
      </c>
      <c r="G109" s="83">
        <v>300</v>
      </c>
      <c r="H109" s="84">
        <v>0.16666666666666666</v>
      </c>
      <c r="I109" s="84">
        <v>3.3333333333333333E-2</v>
      </c>
      <c r="J109" s="30">
        <v>155</v>
      </c>
      <c r="K109" s="83">
        <v>335</v>
      </c>
      <c r="L109" s="84">
        <v>4.6875E-2</v>
      </c>
      <c r="M109" s="83">
        <v>315</v>
      </c>
      <c r="N109" s="83">
        <v>350</v>
      </c>
      <c r="O109" s="84">
        <v>0.15517241379310345</v>
      </c>
      <c r="P109" s="84">
        <v>3.1034482758620689E-2</v>
      </c>
      <c r="Q109" s="30">
        <v>104</v>
      </c>
      <c r="R109" s="83">
        <v>376</v>
      </c>
      <c r="S109" s="84">
        <v>5.9154929577464786E-2</v>
      </c>
      <c r="T109" s="83">
        <v>350</v>
      </c>
      <c r="U109" s="83">
        <v>400</v>
      </c>
      <c r="V109" s="84">
        <v>0.19365079365079366</v>
      </c>
      <c r="W109" s="84">
        <v>3.8730158730158733E-2</v>
      </c>
      <c r="X109" s="30">
        <v>58</v>
      </c>
      <c r="Y109" s="83">
        <v>345</v>
      </c>
      <c r="Z109" s="84">
        <v>2.9850746268656716E-2</v>
      </c>
      <c r="AA109" s="83">
        <v>330</v>
      </c>
      <c r="AB109" s="83">
        <v>360</v>
      </c>
      <c r="AC109" s="84">
        <v>0.11290322580645161</v>
      </c>
      <c r="AD109" s="84">
        <v>2.2580645161290321E-2</v>
      </c>
      <c r="AE109" s="30">
        <v>1194</v>
      </c>
      <c r="AF109" s="83">
        <v>380</v>
      </c>
      <c r="AG109" s="84">
        <v>2.7027027027027029E-2</v>
      </c>
      <c r="AH109" s="83">
        <v>360</v>
      </c>
      <c r="AI109" s="83">
        <v>400</v>
      </c>
      <c r="AJ109" s="84">
        <v>8.5714285714285715E-2</v>
      </c>
      <c r="AK109" s="84">
        <v>1.7142857142857144E-2</v>
      </c>
      <c r="AL109" s="30">
        <v>1532</v>
      </c>
      <c r="AM109" s="83">
        <v>430</v>
      </c>
      <c r="AN109" s="84">
        <v>4.878048780487805E-2</v>
      </c>
      <c r="AO109" s="83">
        <v>410</v>
      </c>
      <c r="AP109" s="83">
        <v>460</v>
      </c>
      <c r="AQ109" s="84">
        <v>7.4999999999999997E-2</v>
      </c>
      <c r="AR109" s="84">
        <v>1.4999999999999999E-2</v>
      </c>
      <c r="AS109" s="60" t="s">
        <v>345</v>
      </c>
    </row>
    <row r="110" spans="1:45" ht="11">
      <c r="B110" s="10" t="s">
        <v>245</v>
      </c>
      <c r="C110" s="30">
        <v>222</v>
      </c>
      <c r="D110" s="83">
        <v>270</v>
      </c>
      <c r="E110" s="84">
        <v>1.8867924528301886E-2</v>
      </c>
      <c r="F110" s="83">
        <v>250</v>
      </c>
      <c r="G110" s="83">
        <v>300</v>
      </c>
      <c r="H110" s="84">
        <v>0.125</v>
      </c>
      <c r="I110" s="84">
        <v>2.5000000000000001E-2</v>
      </c>
      <c r="J110" s="30">
        <v>766</v>
      </c>
      <c r="K110" s="83">
        <v>310</v>
      </c>
      <c r="L110" s="84">
        <v>0</v>
      </c>
      <c r="M110" s="83">
        <v>280</v>
      </c>
      <c r="N110" s="83">
        <v>340</v>
      </c>
      <c r="O110" s="84">
        <v>0.10714285714285714</v>
      </c>
      <c r="P110" s="84">
        <v>2.1428571428571429E-2</v>
      </c>
      <c r="Q110" s="30">
        <v>208</v>
      </c>
      <c r="R110" s="83">
        <v>400</v>
      </c>
      <c r="S110" s="84">
        <v>0</v>
      </c>
      <c r="T110" s="83">
        <v>360</v>
      </c>
      <c r="U110" s="83">
        <v>420</v>
      </c>
      <c r="V110" s="84">
        <v>0.1111111111111111</v>
      </c>
      <c r="W110" s="84">
        <v>2.222222222222222E-2</v>
      </c>
      <c r="X110" s="30">
        <v>54</v>
      </c>
      <c r="Y110" s="83">
        <v>360</v>
      </c>
      <c r="Z110" s="84">
        <v>9.0909090909090912E-2</v>
      </c>
      <c r="AA110" s="83">
        <v>330</v>
      </c>
      <c r="AB110" s="83">
        <v>380</v>
      </c>
      <c r="AC110" s="84">
        <v>0.16129032258064516</v>
      </c>
      <c r="AD110" s="84">
        <v>3.2258064516129031E-2</v>
      </c>
      <c r="AE110" s="30">
        <v>355</v>
      </c>
      <c r="AF110" s="83">
        <v>400</v>
      </c>
      <c r="AG110" s="84">
        <v>0</v>
      </c>
      <c r="AH110" s="83">
        <v>370</v>
      </c>
      <c r="AI110" s="83">
        <v>430</v>
      </c>
      <c r="AJ110" s="84">
        <v>0.1111111111111111</v>
      </c>
      <c r="AK110" s="84">
        <v>2.222222222222222E-2</v>
      </c>
      <c r="AL110" s="30">
        <v>176</v>
      </c>
      <c r="AM110" s="83">
        <v>530</v>
      </c>
      <c r="AN110" s="84">
        <v>-1.8518518518518517E-2</v>
      </c>
      <c r="AO110" s="83">
        <v>450</v>
      </c>
      <c r="AP110" s="83">
        <v>588</v>
      </c>
      <c r="AQ110" s="84">
        <v>7.5050709939148072E-2</v>
      </c>
      <c r="AR110" s="84">
        <v>1.5010141987829614E-2</v>
      </c>
      <c r="AS110" s="60" t="s">
        <v>345</v>
      </c>
    </row>
    <row r="111" spans="1:45" ht="11">
      <c r="B111" s="10" t="s">
        <v>246</v>
      </c>
      <c r="C111" s="30">
        <v>67</v>
      </c>
      <c r="D111" s="83">
        <v>270</v>
      </c>
      <c r="E111" s="84">
        <v>0</v>
      </c>
      <c r="F111" s="83">
        <v>260</v>
      </c>
      <c r="G111" s="83">
        <v>300</v>
      </c>
      <c r="H111" s="84">
        <v>0.125</v>
      </c>
      <c r="I111" s="84">
        <v>2.5000000000000001E-2</v>
      </c>
      <c r="J111" s="30">
        <v>199</v>
      </c>
      <c r="K111" s="83">
        <v>330</v>
      </c>
      <c r="L111" s="84">
        <v>0</v>
      </c>
      <c r="M111" s="83">
        <v>300</v>
      </c>
      <c r="N111" s="83">
        <v>350</v>
      </c>
      <c r="O111" s="84">
        <v>0.1</v>
      </c>
      <c r="P111" s="84">
        <v>0.02</v>
      </c>
      <c r="Q111" s="30">
        <v>108</v>
      </c>
      <c r="R111" s="83">
        <v>370</v>
      </c>
      <c r="S111" s="84">
        <v>1.3698630136986301E-2</v>
      </c>
      <c r="T111" s="83">
        <v>350</v>
      </c>
      <c r="U111" s="83">
        <v>400</v>
      </c>
      <c r="V111" s="84">
        <v>7.2463768115942032E-2</v>
      </c>
      <c r="W111" s="84">
        <v>1.4492753623188406E-2</v>
      </c>
      <c r="X111" s="30">
        <v>46</v>
      </c>
      <c r="Y111" s="83">
        <v>323</v>
      </c>
      <c r="Z111" s="84">
        <v>-1.524390243902439E-2</v>
      </c>
      <c r="AA111" s="83">
        <v>300</v>
      </c>
      <c r="AB111" s="83">
        <v>350</v>
      </c>
      <c r="AC111" s="84">
        <v>0.11379310344827587</v>
      </c>
      <c r="AD111" s="84">
        <v>2.2758620689655173E-2</v>
      </c>
      <c r="AE111" s="30">
        <v>553</v>
      </c>
      <c r="AF111" s="83">
        <v>370</v>
      </c>
      <c r="AG111" s="84">
        <v>1.3698630136986301E-2</v>
      </c>
      <c r="AH111" s="83">
        <v>345</v>
      </c>
      <c r="AI111" s="83">
        <v>400</v>
      </c>
      <c r="AJ111" s="84">
        <v>8.8235294117647065E-2</v>
      </c>
      <c r="AK111" s="84">
        <v>1.7647058823529412E-2</v>
      </c>
      <c r="AL111" s="30">
        <v>141</v>
      </c>
      <c r="AM111" s="83">
        <v>435</v>
      </c>
      <c r="AN111" s="84">
        <v>2.3529411764705882E-2</v>
      </c>
      <c r="AO111" s="83">
        <v>400</v>
      </c>
      <c r="AP111" s="83">
        <v>460</v>
      </c>
      <c r="AQ111" s="84">
        <v>8.7499999999999994E-2</v>
      </c>
      <c r="AR111" s="84">
        <v>1.7499999999999998E-2</v>
      </c>
      <c r="AS111" s="60" t="s">
        <v>345</v>
      </c>
    </row>
    <row r="112" spans="1:45" ht="11">
      <c r="B112" s="10" t="s">
        <v>247</v>
      </c>
      <c r="C112" s="30">
        <v>18</v>
      </c>
      <c r="D112" s="83">
        <v>250</v>
      </c>
      <c r="E112" s="84">
        <v>0.1111111111111111</v>
      </c>
      <c r="F112" s="83">
        <v>225</v>
      </c>
      <c r="G112" s="83">
        <v>300</v>
      </c>
      <c r="H112" s="84">
        <v>7.7586206896551727E-2</v>
      </c>
      <c r="I112" s="84">
        <v>1.5517241379310345E-2</v>
      </c>
      <c r="J112" s="30">
        <v>148</v>
      </c>
      <c r="K112" s="83">
        <v>340</v>
      </c>
      <c r="L112" s="84">
        <v>0</v>
      </c>
      <c r="M112" s="83">
        <v>320</v>
      </c>
      <c r="N112" s="83">
        <v>360</v>
      </c>
      <c r="O112" s="84">
        <v>0.13333333333333333</v>
      </c>
      <c r="P112" s="84">
        <v>2.6666666666666665E-2</v>
      </c>
      <c r="Q112" s="30">
        <v>129</v>
      </c>
      <c r="R112" s="83">
        <v>380</v>
      </c>
      <c r="S112" s="84">
        <v>2.7027027027027029E-2</v>
      </c>
      <c r="T112" s="83">
        <v>350</v>
      </c>
      <c r="U112" s="83">
        <v>400</v>
      </c>
      <c r="V112" s="84">
        <v>0.15151515151515152</v>
      </c>
      <c r="W112" s="84">
        <v>3.0303030303030304E-2</v>
      </c>
      <c r="X112" s="30">
        <v>38</v>
      </c>
      <c r="Y112" s="83">
        <v>345</v>
      </c>
      <c r="Z112" s="84">
        <v>1.4705882352941176E-2</v>
      </c>
      <c r="AA112" s="83">
        <v>315</v>
      </c>
      <c r="AB112" s="83">
        <v>380</v>
      </c>
      <c r="AC112" s="84">
        <v>7.8125E-2</v>
      </c>
      <c r="AD112" s="84">
        <v>1.5625E-2</v>
      </c>
      <c r="AE112" s="30">
        <v>1003</v>
      </c>
      <c r="AF112" s="83">
        <v>380</v>
      </c>
      <c r="AG112" s="84">
        <v>2.7027027027027029E-2</v>
      </c>
      <c r="AH112" s="83">
        <v>360</v>
      </c>
      <c r="AI112" s="83">
        <v>400</v>
      </c>
      <c r="AJ112" s="84">
        <v>8.5714285714285715E-2</v>
      </c>
      <c r="AK112" s="84">
        <v>1.7142857142857144E-2</v>
      </c>
      <c r="AL112" s="30">
        <v>523</v>
      </c>
      <c r="AM112" s="83">
        <v>450</v>
      </c>
      <c r="AN112" s="84">
        <v>4.6511627906976744E-2</v>
      </c>
      <c r="AO112" s="83">
        <v>420</v>
      </c>
      <c r="AP112" s="83">
        <v>480</v>
      </c>
      <c r="AQ112" s="84">
        <v>0.125</v>
      </c>
      <c r="AR112" s="84">
        <v>2.5000000000000001E-2</v>
      </c>
      <c r="AS112" s="60" t="s">
        <v>345</v>
      </c>
    </row>
    <row r="113" spans="1:45" ht="11">
      <c r="B113" s="10" t="s">
        <v>248</v>
      </c>
      <c r="C113" s="30">
        <v>188</v>
      </c>
      <c r="D113" s="83">
        <v>250</v>
      </c>
      <c r="E113" s="84">
        <v>0</v>
      </c>
      <c r="F113" s="83">
        <v>198</v>
      </c>
      <c r="G113" s="83">
        <v>270</v>
      </c>
      <c r="H113" s="84">
        <v>0.13636363636363635</v>
      </c>
      <c r="I113" s="84">
        <v>2.7272727272727271E-2</v>
      </c>
      <c r="J113" s="30">
        <v>489</v>
      </c>
      <c r="K113" s="83">
        <v>340</v>
      </c>
      <c r="L113" s="84">
        <v>0</v>
      </c>
      <c r="M113" s="83">
        <v>310</v>
      </c>
      <c r="N113" s="83">
        <v>360</v>
      </c>
      <c r="O113" s="84">
        <v>9.6774193548387094E-2</v>
      </c>
      <c r="P113" s="84">
        <v>1.935483870967742E-2</v>
      </c>
      <c r="Q113" s="30">
        <v>174</v>
      </c>
      <c r="R113" s="83">
        <v>383</v>
      </c>
      <c r="S113" s="84">
        <v>-3.0379746835443037E-2</v>
      </c>
      <c r="T113" s="83">
        <v>360</v>
      </c>
      <c r="U113" s="83">
        <v>420</v>
      </c>
      <c r="V113" s="84">
        <v>9.4285714285714292E-2</v>
      </c>
      <c r="W113" s="84">
        <v>1.8857142857142857E-2</v>
      </c>
      <c r="X113" s="30">
        <v>28</v>
      </c>
      <c r="Y113" s="83">
        <v>348</v>
      </c>
      <c r="Z113" s="84">
        <v>-3.3333333333333333E-2</v>
      </c>
      <c r="AA113" s="83">
        <v>310</v>
      </c>
      <c r="AB113" s="83">
        <v>378</v>
      </c>
      <c r="AC113" s="84">
        <v>9.4339622641509441E-2</v>
      </c>
      <c r="AD113" s="84">
        <v>1.886792452830189E-2</v>
      </c>
      <c r="AE113" s="30">
        <v>297</v>
      </c>
      <c r="AF113" s="83">
        <v>380</v>
      </c>
      <c r="AG113" s="84">
        <v>0</v>
      </c>
      <c r="AH113" s="83">
        <v>360</v>
      </c>
      <c r="AI113" s="83">
        <v>400</v>
      </c>
      <c r="AJ113" s="84">
        <v>8.5714285714285715E-2</v>
      </c>
      <c r="AK113" s="84">
        <v>1.7142857142857144E-2</v>
      </c>
      <c r="AL113" s="30">
        <v>45</v>
      </c>
      <c r="AM113" s="83">
        <v>450</v>
      </c>
      <c r="AN113" s="84">
        <v>7.1428571428571425E-2</v>
      </c>
      <c r="AO113" s="83">
        <v>400</v>
      </c>
      <c r="AP113" s="83">
        <v>480</v>
      </c>
      <c r="AQ113" s="84">
        <v>0.1306532663316583</v>
      </c>
      <c r="AR113" s="84">
        <v>2.6130653266331662E-2</v>
      </c>
      <c r="AS113" s="60" t="s">
        <v>345</v>
      </c>
    </row>
    <row r="114" spans="1:45" ht="11">
      <c r="B114" s="10" t="s">
        <v>249</v>
      </c>
      <c r="C114" s="30">
        <v>13</v>
      </c>
      <c r="D114" s="83">
        <v>295</v>
      </c>
      <c r="E114" s="84">
        <v>0.47499999999999998</v>
      </c>
      <c r="F114" s="83">
        <v>250</v>
      </c>
      <c r="G114" s="83">
        <v>300</v>
      </c>
      <c r="H114" s="84">
        <v>0.40476190476190477</v>
      </c>
      <c r="I114" s="84">
        <v>8.0952380952380956E-2</v>
      </c>
      <c r="J114" s="30">
        <v>158</v>
      </c>
      <c r="K114" s="83">
        <v>320</v>
      </c>
      <c r="L114" s="84">
        <v>4.9180327868852458E-2</v>
      </c>
      <c r="M114" s="83">
        <v>310</v>
      </c>
      <c r="N114" s="83">
        <v>340</v>
      </c>
      <c r="O114" s="84">
        <v>0.18518518518518517</v>
      </c>
      <c r="P114" s="84">
        <v>3.7037037037037035E-2</v>
      </c>
      <c r="Q114" s="30">
        <v>136</v>
      </c>
      <c r="R114" s="83">
        <v>343</v>
      </c>
      <c r="S114" s="84">
        <v>8.8235294117647058E-3</v>
      </c>
      <c r="T114" s="83">
        <v>330</v>
      </c>
      <c r="U114" s="83">
        <v>370</v>
      </c>
      <c r="V114" s="84">
        <v>0.1064516129032258</v>
      </c>
      <c r="W114" s="84">
        <v>2.1290322580645161E-2</v>
      </c>
      <c r="X114" s="30">
        <v>68</v>
      </c>
      <c r="Y114" s="83">
        <v>333</v>
      </c>
      <c r="Z114" s="84">
        <v>4.0625000000000001E-2</v>
      </c>
      <c r="AA114" s="83">
        <v>320</v>
      </c>
      <c r="AB114" s="83">
        <v>350</v>
      </c>
      <c r="AC114" s="84">
        <v>0.14827586206896551</v>
      </c>
      <c r="AD114" s="84">
        <v>2.9655172413793101E-2</v>
      </c>
      <c r="AE114" s="30">
        <v>809</v>
      </c>
      <c r="AF114" s="83">
        <v>370</v>
      </c>
      <c r="AG114" s="84">
        <v>5.7142857142857141E-2</v>
      </c>
      <c r="AH114" s="83">
        <v>350</v>
      </c>
      <c r="AI114" s="83">
        <v>390</v>
      </c>
      <c r="AJ114" s="84">
        <v>0.12121212121212122</v>
      </c>
      <c r="AK114" s="84">
        <v>2.4242424242424242E-2</v>
      </c>
      <c r="AL114" s="30">
        <v>549</v>
      </c>
      <c r="AM114" s="83">
        <v>410</v>
      </c>
      <c r="AN114" s="84">
        <v>3.7974683544303799E-2</v>
      </c>
      <c r="AO114" s="83">
        <v>390</v>
      </c>
      <c r="AP114" s="83">
        <v>450</v>
      </c>
      <c r="AQ114" s="84">
        <v>0.10810810810810811</v>
      </c>
      <c r="AR114" s="84">
        <v>2.1621621621621623E-2</v>
      </c>
      <c r="AS114" s="60" t="s">
        <v>345</v>
      </c>
    </row>
    <row r="115" spans="1:45" ht="11">
      <c r="B115" s="10" t="s">
        <v>250</v>
      </c>
      <c r="C115" s="30">
        <v>147</v>
      </c>
      <c r="D115" s="83">
        <v>270</v>
      </c>
      <c r="E115" s="84">
        <v>1.8867924528301886E-2</v>
      </c>
      <c r="F115" s="83">
        <v>240</v>
      </c>
      <c r="G115" s="83">
        <v>310</v>
      </c>
      <c r="H115" s="84">
        <v>0.14893617021276595</v>
      </c>
      <c r="I115" s="84">
        <v>2.9787234042553189E-2</v>
      </c>
      <c r="J115" s="30">
        <v>605</v>
      </c>
      <c r="K115" s="83">
        <v>350</v>
      </c>
      <c r="L115" s="84">
        <v>-2.7777777777777776E-2</v>
      </c>
      <c r="M115" s="83">
        <v>320</v>
      </c>
      <c r="N115" s="83">
        <v>380</v>
      </c>
      <c r="O115" s="84">
        <v>6.0606060606060608E-2</v>
      </c>
      <c r="P115" s="84">
        <v>1.2121212121212121E-2</v>
      </c>
      <c r="Q115" s="30">
        <v>278</v>
      </c>
      <c r="R115" s="83">
        <v>430</v>
      </c>
      <c r="S115" s="84">
        <v>-4.4444444444444446E-2</v>
      </c>
      <c r="T115" s="83">
        <v>385</v>
      </c>
      <c r="U115" s="83">
        <v>480</v>
      </c>
      <c r="V115" s="84">
        <v>0.10256410256410256</v>
      </c>
      <c r="W115" s="84">
        <v>2.0512820512820513E-2</v>
      </c>
      <c r="X115" s="30">
        <v>44</v>
      </c>
      <c r="Y115" s="83">
        <v>370</v>
      </c>
      <c r="Z115" s="84">
        <v>-8.0428954423592495E-3</v>
      </c>
      <c r="AA115" s="83">
        <v>320</v>
      </c>
      <c r="AB115" s="83">
        <v>420</v>
      </c>
      <c r="AC115" s="84">
        <v>0.15625</v>
      </c>
      <c r="AD115" s="84">
        <v>3.125E-2</v>
      </c>
      <c r="AE115" s="30">
        <v>525</v>
      </c>
      <c r="AF115" s="83">
        <v>400</v>
      </c>
      <c r="AG115" s="84">
        <v>-1.2345679012345678E-2</v>
      </c>
      <c r="AH115" s="83">
        <v>370</v>
      </c>
      <c r="AI115" s="83">
        <v>450</v>
      </c>
      <c r="AJ115" s="84">
        <v>8.1081081081081086E-2</v>
      </c>
      <c r="AK115" s="84">
        <v>1.6216216216216217E-2</v>
      </c>
      <c r="AL115" s="30">
        <v>138</v>
      </c>
      <c r="AM115" s="83">
        <v>490</v>
      </c>
      <c r="AN115" s="84">
        <v>3.1578947368421054E-2</v>
      </c>
      <c r="AO115" s="83">
        <v>430</v>
      </c>
      <c r="AP115" s="83">
        <v>550</v>
      </c>
      <c r="AQ115" s="84">
        <v>0.16666666666666666</v>
      </c>
      <c r="AR115" s="84">
        <v>3.3333333333333333E-2</v>
      </c>
      <c r="AS115" s="60" t="s">
        <v>345</v>
      </c>
    </row>
    <row r="116" spans="1:45" s="28" customFormat="1" ht="11">
      <c r="B116" s="28" t="s">
        <v>37</v>
      </c>
      <c r="C116" s="30">
        <v>705</v>
      </c>
      <c r="D116" s="83">
        <v>265</v>
      </c>
      <c r="E116" s="84">
        <v>1.9230769230769232E-2</v>
      </c>
      <c r="F116" s="83">
        <v>240</v>
      </c>
      <c r="G116" s="83">
        <v>300</v>
      </c>
      <c r="H116" s="84">
        <v>0.15217391304347827</v>
      </c>
      <c r="I116" s="84">
        <v>3.0434782608695653E-2</v>
      </c>
      <c r="J116" s="30">
        <v>2589</v>
      </c>
      <c r="K116" s="83">
        <v>330</v>
      </c>
      <c r="L116" s="84">
        <v>0</v>
      </c>
      <c r="M116" s="83">
        <v>300</v>
      </c>
      <c r="N116" s="83">
        <v>360</v>
      </c>
      <c r="O116" s="84">
        <v>0.1</v>
      </c>
      <c r="P116" s="84">
        <v>0.02</v>
      </c>
      <c r="Q116" s="30">
        <v>1238</v>
      </c>
      <c r="R116" s="83">
        <v>385</v>
      </c>
      <c r="S116" s="84">
        <v>1.3157894736842105E-2</v>
      </c>
      <c r="T116" s="83">
        <v>350</v>
      </c>
      <c r="U116" s="83">
        <v>420</v>
      </c>
      <c r="V116" s="84">
        <v>0.1</v>
      </c>
      <c r="W116" s="84">
        <v>0.02</v>
      </c>
      <c r="X116" s="30">
        <v>385</v>
      </c>
      <c r="Y116" s="83">
        <v>345</v>
      </c>
      <c r="Z116" s="84">
        <v>2.9850746268656716E-2</v>
      </c>
      <c r="AA116" s="83">
        <v>320</v>
      </c>
      <c r="AB116" s="83">
        <v>370</v>
      </c>
      <c r="AC116" s="84">
        <v>0.12377850162866449</v>
      </c>
      <c r="AD116" s="84">
        <v>2.4755700325732898E-2</v>
      </c>
      <c r="AE116" s="30">
        <v>5371</v>
      </c>
      <c r="AF116" s="83">
        <v>380</v>
      </c>
      <c r="AG116" s="84">
        <v>2.7027027027027029E-2</v>
      </c>
      <c r="AH116" s="83">
        <v>360</v>
      </c>
      <c r="AI116" s="83">
        <v>410</v>
      </c>
      <c r="AJ116" s="84">
        <v>8.5714285714285715E-2</v>
      </c>
      <c r="AK116" s="84">
        <v>1.7142857142857144E-2</v>
      </c>
      <c r="AL116" s="30">
        <v>3840</v>
      </c>
      <c r="AM116" s="83">
        <v>440</v>
      </c>
      <c r="AN116" s="84">
        <v>4.7619047619047616E-2</v>
      </c>
      <c r="AO116" s="83">
        <v>410</v>
      </c>
      <c r="AP116" s="83">
        <v>470</v>
      </c>
      <c r="AQ116" s="84">
        <v>0.1</v>
      </c>
      <c r="AR116" s="84">
        <v>0.02</v>
      </c>
      <c r="AS116" s="60"/>
    </row>
    <row r="117" spans="1:45" ht="11">
      <c r="A117" s="10" t="s">
        <v>24</v>
      </c>
      <c r="B117" s="10" t="s">
        <v>251</v>
      </c>
      <c r="C117" s="30">
        <v>22</v>
      </c>
      <c r="D117" s="83">
        <v>310</v>
      </c>
      <c r="E117" s="84">
        <v>0.24</v>
      </c>
      <c r="F117" s="83">
        <v>280</v>
      </c>
      <c r="G117" s="83">
        <v>325</v>
      </c>
      <c r="H117" s="84">
        <v>0.33047210300429186</v>
      </c>
      <c r="I117" s="84">
        <v>6.6094420600858378E-2</v>
      </c>
      <c r="J117" s="30">
        <v>157</v>
      </c>
      <c r="K117" s="83">
        <v>380</v>
      </c>
      <c r="L117" s="84">
        <v>0.15151515151515152</v>
      </c>
      <c r="M117" s="83">
        <v>340</v>
      </c>
      <c r="N117" s="83">
        <v>420</v>
      </c>
      <c r="O117" s="84">
        <v>0.35714285714285715</v>
      </c>
      <c r="P117" s="84">
        <v>7.1428571428571425E-2</v>
      </c>
      <c r="Q117" s="30">
        <v>129</v>
      </c>
      <c r="R117" s="83">
        <v>450</v>
      </c>
      <c r="S117" s="84">
        <v>0.125</v>
      </c>
      <c r="T117" s="83">
        <v>420</v>
      </c>
      <c r="U117" s="83">
        <v>525</v>
      </c>
      <c r="V117" s="84">
        <v>0.2064343163538874</v>
      </c>
      <c r="W117" s="84">
        <v>4.1286863270777477E-2</v>
      </c>
      <c r="X117" s="30">
        <v>117</v>
      </c>
      <c r="Y117" s="83">
        <v>371</v>
      </c>
      <c r="Z117" s="84">
        <v>0.12424242424242424</v>
      </c>
      <c r="AA117" s="83">
        <v>340</v>
      </c>
      <c r="AB117" s="83">
        <v>400</v>
      </c>
      <c r="AC117" s="84">
        <v>0.27931034482758621</v>
      </c>
      <c r="AD117" s="84">
        <v>5.5862068965517243E-2</v>
      </c>
      <c r="AE117" s="30">
        <v>517</v>
      </c>
      <c r="AF117" s="83">
        <v>450</v>
      </c>
      <c r="AG117" s="84">
        <v>0.15384615384615385</v>
      </c>
      <c r="AH117" s="83">
        <v>400</v>
      </c>
      <c r="AI117" s="83">
        <v>530</v>
      </c>
      <c r="AJ117" s="84">
        <v>0.30434782608695654</v>
      </c>
      <c r="AK117" s="84">
        <v>6.0869565217391307E-2</v>
      </c>
      <c r="AL117" s="30">
        <v>223</v>
      </c>
      <c r="AM117" s="83">
        <v>580</v>
      </c>
      <c r="AN117" s="84">
        <v>0.16</v>
      </c>
      <c r="AO117" s="83">
        <v>500</v>
      </c>
      <c r="AP117" s="83">
        <v>735</v>
      </c>
      <c r="AQ117" s="84">
        <v>0.28888888888888886</v>
      </c>
      <c r="AR117" s="84">
        <v>5.7777777777777775E-2</v>
      </c>
      <c r="AS117" s="60" t="s">
        <v>345</v>
      </c>
    </row>
    <row r="118" spans="1:45" ht="11">
      <c r="B118" s="10" t="s">
        <v>10</v>
      </c>
      <c r="C118" s="30">
        <v>306</v>
      </c>
      <c r="D118" s="83">
        <v>250</v>
      </c>
      <c r="E118" s="84">
        <v>4.1666666666666664E-2</v>
      </c>
      <c r="F118" s="83">
        <v>220</v>
      </c>
      <c r="G118" s="83">
        <v>295</v>
      </c>
      <c r="H118" s="84">
        <v>0.13636363636363635</v>
      </c>
      <c r="I118" s="84">
        <v>2.7272727272727271E-2</v>
      </c>
      <c r="J118" s="30">
        <v>519</v>
      </c>
      <c r="K118" s="83">
        <v>340</v>
      </c>
      <c r="L118" s="84">
        <v>3.0303030303030304E-2</v>
      </c>
      <c r="M118" s="83">
        <v>320</v>
      </c>
      <c r="N118" s="83">
        <v>365</v>
      </c>
      <c r="O118" s="84">
        <v>0.1888111888111888</v>
      </c>
      <c r="P118" s="84">
        <v>3.7762237762237763E-2</v>
      </c>
      <c r="Q118" s="30">
        <v>244</v>
      </c>
      <c r="R118" s="83">
        <v>420</v>
      </c>
      <c r="S118" s="84">
        <v>0.05</v>
      </c>
      <c r="T118" s="83">
        <v>380</v>
      </c>
      <c r="U118" s="83">
        <v>480</v>
      </c>
      <c r="V118" s="84">
        <v>0.2</v>
      </c>
      <c r="W118" s="84">
        <v>0.04</v>
      </c>
      <c r="X118" s="30">
        <v>66</v>
      </c>
      <c r="Y118" s="83">
        <v>368</v>
      </c>
      <c r="Z118" s="84">
        <v>8.2352941176470587E-2</v>
      </c>
      <c r="AA118" s="83">
        <v>350</v>
      </c>
      <c r="AB118" s="83">
        <v>395</v>
      </c>
      <c r="AC118" s="84">
        <v>0.18709677419354839</v>
      </c>
      <c r="AD118" s="84">
        <v>3.741935483870968E-2</v>
      </c>
      <c r="AE118" s="30">
        <v>705</v>
      </c>
      <c r="AF118" s="83">
        <v>430</v>
      </c>
      <c r="AG118" s="84">
        <v>7.4999999999999997E-2</v>
      </c>
      <c r="AH118" s="83">
        <v>390</v>
      </c>
      <c r="AI118" s="83">
        <v>470</v>
      </c>
      <c r="AJ118" s="84">
        <v>0.19444444444444445</v>
      </c>
      <c r="AK118" s="84">
        <v>3.888888888888889E-2</v>
      </c>
      <c r="AL118" s="30">
        <v>228</v>
      </c>
      <c r="AM118" s="83">
        <v>500</v>
      </c>
      <c r="AN118" s="84">
        <v>8.6956521739130432E-2</v>
      </c>
      <c r="AO118" s="83">
        <v>445</v>
      </c>
      <c r="AP118" s="83">
        <v>570</v>
      </c>
      <c r="AQ118" s="84">
        <v>0.16279069767441862</v>
      </c>
      <c r="AR118" s="84">
        <v>3.255813953488372E-2</v>
      </c>
      <c r="AS118" s="60" t="s">
        <v>345</v>
      </c>
    </row>
    <row r="119" spans="1:45" ht="11">
      <c r="B119" s="10" t="s">
        <v>252</v>
      </c>
      <c r="C119" s="30" t="s">
        <v>41</v>
      </c>
      <c r="D119" s="83" t="s">
        <v>41</v>
      </c>
      <c r="E119" s="84" t="s">
        <v>41</v>
      </c>
      <c r="F119" s="83" t="s">
        <v>41</v>
      </c>
      <c r="G119" s="83" t="s">
        <v>41</v>
      </c>
      <c r="H119" s="84" t="s">
        <v>41</v>
      </c>
      <c r="I119" s="84" t="s">
        <v>41</v>
      </c>
      <c r="J119" s="30">
        <v>122</v>
      </c>
      <c r="K119" s="83">
        <v>350</v>
      </c>
      <c r="L119" s="84">
        <v>2.9411764705882353E-2</v>
      </c>
      <c r="M119" s="83">
        <v>330</v>
      </c>
      <c r="N119" s="83">
        <v>370</v>
      </c>
      <c r="O119" s="84">
        <v>0.22807017543859648</v>
      </c>
      <c r="P119" s="84">
        <v>4.5614035087719294E-2</v>
      </c>
      <c r="Q119" s="30">
        <v>103</v>
      </c>
      <c r="R119" s="83">
        <v>420</v>
      </c>
      <c r="S119" s="84">
        <v>7.6923076923076927E-2</v>
      </c>
      <c r="T119" s="83">
        <v>390</v>
      </c>
      <c r="U119" s="83">
        <v>470</v>
      </c>
      <c r="V119" s="84">
        <v>0.23529411764705882</v>
      </c>
      <c r="W119" s="84">
        <v>4.7058823529411764E-2</v>
      </c>
      <c r="X119" s="30">
        <v>31</v>
      </c>
      <c r="Y119" s="83">
        <v>400</v>
      </c>
      <c r="Z119" s="84">
        <v>8.1081081081081086E-2</v>
      </c>
      <c r="AA119" s="83">
        <v>360</v>
      </c>
      <c r="AB119" s="83">
        <v>460</v>
      </c>
      <c r="AC119" s="84">
        <v>0.29032258064516131</v>
      </c>
      <c r="AD119" s="84">
        <v>5.8064516129032261E-2</v>
      </c>
      <c r="AE119" s="30">
        <v>264</v>
      </c>
      <c r="AF119" s="83">
        <v>450</v>
      </c>
      <c r="AG119" s="84">
        <v>7.1428571428571425E-2</v>
      </c>
      <c r="AH119" s="83">
        <v>400</v>
      </c>
      <c r="AI119" s="83">
        <v>510</v>
      </c>
      <c r="AJ119" s="84">
        <v>0.2857142857142857</v>
      </c>
      <c r="AK119" s="84">
        <v>5.7142857142857141E-2</v>
      </c>
      <c r="AL119" s="30">
        <v>85</v>
      </c>
      <c r="AM119" s="83">
        <v>560</v>
      </c>
      <c r="AN119" s="84">
        <v>6.6666666666666666E-2</v>
      </c>
      <c r="AO119" s="83">
        <v>510</v>
      </c>
      <c r="AP119" s="83">
        <v>650</v>
      </c>
      <c r="AQ119" s="84">
        <v>0.30232558139534882</v>
      </c>
      <c r="AR119" s="84">
        <v>6.0465116279069767E-2</v>
      </c>
      <c r="AS119" s="60" t="s">
        <v>345</v>
      </c>
    </row>
    <row r="120" spans="1:45" ht="11">
      <c r="B120" s="10" t="s">
        <v>253</v>
      </c>
      <c r="C120" s="30">
        <v>14</v>
      </c>
      <c r="D120" s="83">
        <v>365</v>
      </c>
      <c r="E120" s="84">
        <v>0.25862068965517243</v>
      </c>
      <c r="F120" s="83">
        <v>300</v>
      </c>
      <c r="G120" s="83">
        <v>400</v>
      </c>
      <c r="H120" s="84">
        <v>0.58695652173913049</v>
      </c>
      <c r="I120" s="84">
        <v>0.1173913043478261</v>
      </c>
      <c r="J120" s="30">
        <v>173</v>
      </c>
      <c r="K120" s="83">
        <v>420</v>
      </c>
      <c r="L120" s="84">
        <v>0.10526315789473684</v>
      </c>
      <c r="M120" s="83">
        <v>381</v>
      </c>
      <c r="N120" s="83">
        <v>460</v>
      </c>
      <c r="O120" s="84">
        <v>0.23529411764705882</v>
      </c>
      <c r="P120" s="84">
        <v>4.7058823529411764E-2</v>
      </c>
      <c r="Q120" s="30">
        <v>126</v>
      </c>
      <c r="R120" s="83">
        <v>520</v>
      </c>
      <c r="S120" s="84">
        <v>0.10638297872340426</v>
      </c>
      <c r="T120" s="83">
        <v>475</v>
      </c>
      <c r="U120" s="83">
        <v>587</v>
      </c>
      <c r="V120" s="84">
        <v>0.25301204819277107</v>
      </c>
      <c r="W120" s="84">
        <v>5.060240963855421E-2</v>
      </c>
      <c r="X120" s="30">
        <v>39</v>
      </c>
      <c r="Y120" s="83">
        <v>460</v>
      </c>
      <c r="Z120" s="84">
        <v>9.5238095238095233E-2</v>
      </c>
      <c r="AA120" s="83">
        <v>400</v>
      </c>
      <c r="AB120" s="83">
        <v>510</v>
      </c>
      <c r="AC120" s="84">
        <v>0.31428571428571428</v>
      </c>
      <c r="AD120" s="84">
        <v>6.2857142857142861E-2</v>
      </c>
      <c r="AE120" s="30">
        <v>347</v>
      </c>
      <c r="AF120" s="83">
        <v>550</v>
      </c>
      <c r="AG120" s="84">
        <v>0.1111111111111111</v>
      </c>
      <c r="AH120" s="83">
        <v>475</v>
      </c>
      <c r="AI120" s="83">
        <v>650</v>
      </c>
      <c r="AJ120" s="84">
        <v>0.29411764705882354</v>
      </c>
      <c r="AK120" s="84">
        <v>5.8823529411764705E-2</v>
      </c>
      <c r="AL120" s="30">
        <v>227</v>
      </c>
      <c r="AM120" s="83">
        <v>750</v>
      </c>
      <c r="AN120" s="84">
        <v>0.15384615384615385</v>
      </c>
      <c r="AO120" s="83">
        <v>630</v>
      </c>
      <c r="AP120" s="83">
        <v>900</v>
      </c>
      <c r="AQ120" s="84">
        <v>0.36363636363636365</v>
      </c>
      <c r="AR120" s="84">
        <v>7.2727272727272724E-2</v>
      </c>
      <c r="AS120" s="60" t="s">
        <v>345</v>
      </c>
    </row>
    <row r="121" spans="1:45" ht="11">
      <c r="B121" s="10" t="s">
        <v>254</v>
      </c>
      <c r="C121" s="30">
        <v>63</v>
      </c>
      <c r="D121" s="83">
        <v>260</v>
      </c>
      <c r="E121" s="84">
        <v>0.04</v>
      </c>
      <c r="F121" s="83">
        <v>250</v>
      </c>
      <c r="G121" s="83">
        <v>280</v>
      </c>
      <c r="H121" s="84">
        <v>4.8387096774193547E-2</v>
      </c>
      <c r="I121" s="84">
        <v>9.6774193548387101E-3</v>
      </c>
      <c r="J121" s="30">
        <v>280</v>
      </c>
      <c r="K121" s="83">
        <v>350</v>
      </c>
      <c r="L121" s="84">
        <v>6.0606060606060608E-2</v>
      </c>
      <c r="M121" s="83">
        <v>319</v>
      </c>
      <c r="N121" s="83">
        <v>380</v>
      </c>
      <c r="O121" s="84">
        <v>0.16666666666666666</v>
      </c>
      <c r="P121" s="84">
        <v>3.3333333333333333E-2</v>
      </c>
      <c r="Q121" s="30">
        <v>181</v>
      </c>
      <c r="R121" s="83">
        <v>400</v>
      </c>
      <c r="S121" s="84">
        <v>5.2631578947368418E-2</v>
      </c>
      <c r="T121" s="83">
        <v>375</v>
      </c>
      <c r="U121" s="83">
        <v>450</v>
      </c>
      <c r="V121" s="84">
        <v>0.14285714285714285</v>
      </c>
      <c r="W121" s="84">
        <v>2.8571428571428571E-2</v>
      </c>
      <c r="X121" s="30">
        <v>44</v>
      </c>
      <c r="Y121" s="83">
        <v>360</v>
      </c>
      <c r="Z121" s="84">
        <v>2.8571428571428571E-2</v>
      </c>
      <c r="AA121" s="83">
        <v>325</v>
      </c>
      <c r="AB121" s="83">
        <v>393</v>
      </c>
      <c r="AC121" s="84">
        <v>0.16129032258064516</v>
      </c>
      <c r="AD121" s="84">
        <v>3.2258064516129031E-2</v>
      </c>
      <c r="AE121" s="30">
        <v>615</v>
      </c>
      <c r="AF121" s="83">
        <v>400</v>
      </c>
      <c r="AG121" s="84">
        <v>5.2631578947368418E-2</v>
      </c>
      <c r="AH121" s="83">
        <v>370</v>
      </c>
      <c r="AI121" s="83">
        <v>445</v>
      </c>
      <c r="AJ121" s="84">
        <v>0.14285714285714285</v>
      </c>
      <c r="AK121" s="84">
        <v>2.8571428571428571E-2</v>
      </c>
      <c r="AL121" s="30">
        <v>212</v>
      </c>
      <c r="AM121" s="83">
        <v>490</v>
      </c>
      <c r="AN121" s="84">
        <v>6.5217391304347824E-2</v>
      </c>
      <c r="AO121" s="83">
        <v>453</v>
      </c>
      <c r="AP121" s="83">
        <v>550</v>
      </c>
      <c r="AQ121" s="84">
        <v>8.8888888888888892E-2</v>
      </c>
      <c r="AR121" s="84">
        <v>1.7777777777777778E-2</v>
      </c>
      <c r="AS121" s="60" t="s">
        <v>345</v>
      </c>
    </row>
    <row r="122" spans="1:45" s="28" customFormat="1" ht="11">
      <c r="B122" s="28" t="s">
        <v>37</v>
      </c>
      <c r="C122" s="30">
        <v>415</v>
      </c>
      <c r="D122" s="83">
        <v>255</v>
      </c>
      <c r="E122" s="84">
        <v>0.02</v>
      </c>
      <c r="F122" s="83">
        <v>225</v>
      </c>
      <c r="G122" s="83">
        <v>298</v>
      </c>
      <c r="H122" s="84">
        <v>0.13333333333333333</v>
      </c>
      <c r="I122" s="84">
        <v>2.6666666666666665E-2</v>
      </c>
      <c r="J122" s="30">
        <v>1251</v>
      </c>
      <c r="K122" s="83">
        <v>350</v>
      </c>
      <c r="L122" s="84">
        <v>2.9411764705882353E-2</v>
      </c>
      <c r="M122" s="83">
        <v>320</v>
      </c>
      <c r="N122" s="83">
        <v>395</v>
      </c>
      <c r="O122" s="84">
        <v>0.1864406779661017</v>
      </c>
      <c r="P122" s="84">
        <v>3.7288135593220341E-2</v>
      </c>
      <c r="Q122" s="30">
        <v>783</v>
      </c>
      <c r="R122" s="83">
        <v>435</v>
      </c>
      <c r="S122" s="84">
        <v>8.7499999999999994E-2</v>
      </c>
      <c r="T122" s="83">
        <v>390</v>
      </c>
      <c r="U122" s="83">
        <v>500</v>
      </c>
      <c r="V122" s="84">
        <v>0.20833333333333334</v>
      </c>
      <c r="W122" s="84">
        <v>4.1666666666666671E-2</v>
      </c>
      <c r="X122" s="30">
        <v>297</v>
      </c>
      <c r="Y122" s="83">
        <v>380</v>
      </c>
      <c r="Z122" s="84">
        <v>0.11764705882352941</v>
      </c>
      <c r="AA122" s="83">
        <v>350</v>
      </c>
      <c r="AB122" s="83">
        <v>420</v>
      </c>
      <c r="AC122" s="84">
        <v>0.26666666666666666</v>
      </c>
      <c r="AD122" s="84">
        <v>5.333333333333333E-2</v>
      </c>
      <c r="AE122" s="30">
        <v>2448</v>
      </c>
      <c r="AF122" s="83">
        <v>440</v>
      </c>
      <c r="AG122" s="84">
        <v>0.1</v>
      </c>
      <c r="AH122" s="83">
        <v>390</v>
      </c>
      <c r="AI122" s="83">
        <v>500</v>
      </c>
      <c r="AJ122" s="84">
        <v>0.25714285714285712</v>
      </c>
      <c r="AK122" s="84">
        <v>5.1428571428571421E-2</v>
      </c>
      <c r="AL122" s="30">
        <v>975</v>
      </c>
      <c r="AM122" s="83">
        <v>550</v>
      </c>
      <c r="AN122" s="84">
        <v>0.1</v>
      </c>
      <c r="AO122" s="83">
        <v>480</v>
      </c>
      <c r="AP122" s="83">
        <v>700</v>
      </c>
      <c r="AQ122" s="84">
        <v>0.20087336244541484</v>
      </c>
      <c r="AR122" s="84">
        <v>4.017467248908297E-2</v>
      </c>
    </row>
    <row r="123" spans="1:45" ht="11">
      <c r="A123" s="10" t="s">
        <v>255</v>
      </c>
      <c r="B123" s="10" t="s">
        <v>256</v>
      </c>
      <c r="C123" s="30">
        <v>122</v>
      </c>
      <c r="D123" s="83">
        <v>268</v>
      </c>
      <c r="E123" s="84">
        <v>1.1320754716981131E-2</v>
      </c>
      <c r="F123" s="83">
        <v>240</v>
      </c>
      <c r="G123" s="83">
        <v>300</v>
      </c>
      <c r="H123" s="84">
        <v>0.11666666666666667</v>
      </c>
      <c r="I123" s="84">
        <v>2.3333333333333334E-2</v>
      </c>
      <c r="J123" s="30">
        <v>297</v>
      </c>
      <c r="K123" s="83">
        <v>350</v>
      </c>
      <c r="L123" s="84">
        <v>6.0606060606060608E-2</v>
      </c>
      <c r="M123" s="83">
        <v>325</v>
      </c>
      <c r="N123" s="83">
        <v>370</v>
      </c>
      <c r="O123" s="84">
        <v>0.22807017543859648</v>
      </c>
      <c r="P123" s="84">
        <v>4.5614035087719294E-2</v>
      </c>
      <c r="Q123" s="30">
        <v>109</v>
      </c>
      <c r="R123" s="83">
        <v>420</v>
      </c>
      <c r="S123" s="84">
        <v>0.05</v>
      </c>
      <c r="T123" s="83">
        <v>380</v>
      </c>
      <c r="U123" s="83">
        <v>450</v>
      </c>
      <c r="V123" s="84">
        <v>0.21739130434782608</v>
      </c>
      <c r="W123" s="84">
        <v>4.3478260869565216E-2</v>
      </c>
      <c r="X123" s="30">
        <v>89</v>
      </c>
      <c r="Y123" s="83">
        <v>370</v>
      </c>
      <c r="Z123" s="84">
        <v>5.7142857142857141E-2</v>
      </c>
      <c r="AA123" s="83">
        <v>350</v>
      </c>
      <c r="AB123" s="83">
        <v>390</v>
      </c>
      <c r="AC123" s="84">
        <v>0.23333333333333334</v>
      </c>
      <c r="AD123" s="84">
        <v>4.6666666666666669E-2</v>
      </c>
      <c r="AE123" s="30">
        <v>700</v>
      </c>
      <c r="AF123" s="83">
        <v>420</v>
      </c>
      <c r="AG123" s="84">
        <v>7.6923076923076927E-2</v>
      </c>
      <c r="AH123" s="83">
        <v>390</v>
      </c>
      <c r="AI123" s="83">
        <v>450</v>
      </c>
      <c r="AJ123" s="84">
        <v>0.2</v>
      </c>
      <c r="AK123" s="84">
        <v>0.04</v>
      </c>
      <c r="AL123" s="30">
        <v>429</v>
      </c>
      <c r="AM123" s="83">
        <v>470</v>
      </c>
      <c r="AN123" s="84">
        <v>6.8181818181818177E-2</v>
      </c>
      <c r="AO123" s="83">
        <v>440</v>
      </c>
      <c r="AP123" s="83">
        <v>520</v>
      </c>
      <c r="AQ123" s="84">
        <v>0.11904761904761904</v>
      </c>
      <c r="AR123" s="84">
        <v>2.3809523809523808E-2</v>
      </c>
      <c r="AS123" s="60" t="s">
        <v>344</v>
      </c>
    </row>
    <row r="124" spans="1:45" ht="11">
      <c r="B124" s="10" t="s">
        <v>257</v>
      </c>
      <c r="C124" s="30">
        <v>20</v>
      </c>
      <c r="D124" s="83">
        <v>223</v>
      </c>
      <c r="E124" s="84">
        <v>1.3636363636363636E-2</v>
      </c>
      <c r="F124" s="83">
        <v>205</v>
      </c>
      <c r="G124" s="83">
        <v>248</v>
      </c>
      <c r="H124" s="84">
        <v>0.19251336898395721</v>
      </c>
      <c r="I124" s="84">
        <v>3.850267379679144E-2</v>
      </c>
      <c r="J124" s="30">
        <v>76</v>
      </c>
      <c r="K124" s="83">
        <v>300</v>
      </c>
      <c r="L124" s="84">
        <v>3.4482758620689655E-2</v>
      </c>
      <c r="M124" s="83">
        <v>270</v>
      </c>
      <c r="N124" s="83">
        <v>320</v>
      </c>
      <c r="O124" s="84">
        <v>0.2</v>
      </c>
      <c r="P124" s="84">
        <v>0.04</v>
      </c>
      <c r="Q124" s="30">
        <v>42</v>
      </c>
      <c r="R124" s="83">
        <v>345</v>
      </c>
      <c r="S124" s="84">
        <v>4.5454545454545456E-2</v>
      </c>
      <c r="T124" s="83">
        <v>310</v>
      </c>
      <c r="U124" s="83">
        <v>380</v>
      </c>
      <c r="V124" s="84">
        <v>0.16949152542372881</v>
      </c>
      <c r="W124" s="84">
        <v>3.3898305084745763E-2</v>
      </c>
      <c r="X124" s="30">
        <v>99</v>
      </c>
      <c r="Y124" s="83">
        <v>285</v>
      </c>
      <c r="Z124" s="84">
        <v>3.6363636363636362E-2</v>
      </c>
      <c r="AA124" s="83">
        <v>260</v>
      </c>
      <c r="AB124" s="83">
        <v>310</v>
      </c>
      <c r="AC124" s="84">
        <v>0.2391304347826087</v>
      </c>
      <c r="AD124" s="84">
        <v>4.7826086956521741E-2</v>
      </c>
      <c r="AE124" s="30">
        <v>366</v>
      </c>
      <c r="AF124" s="83">
        <v>320</v>
      </c>
      <c r="AG124" s="84">
        <v>3.2258064516129031E-2</v>
      </c>
      <c r="AH124" s="83">
        <v>295</v>
      </c>
      <c r="AI124" s="83">
        <v>350</v>
      </c>
      <c r="AJ124" s="84">
        <v>0.25490196078431371</v>
      </c>
      <c r="AK124" s="84">
        <v>5.0980392156862744E-2</v>
      </c>
      <c r="AL124" s="30">
        <v>40</v>
      </c>
      <c r="AM124" s="83">
        <v>400</v>
      </c>
      <c r="AN124" s="84">
        <v>9.5890410958904104E-2</v>
      </c>
      <c r="AO124" s="83">
        <v>355</v>
      </c>
      <c r="AP124" s="83">
        <v>425</v>
      </c>
      <c r="AQ124" s="84">
        <v>0.33333333333333331</v>
      </c>
      <c r="AR124" s="84">
        <v>6.6666666666666666E-2</v>
      </c>
      <c r="AS124" s="60" t="s">
        <v>344</v>
      </c>
    </row>
    <row r="125" spans="1:45" ht="11">
      <c r="B125" s="10" t="s">
        <v>372</v>
      </c>
      <c r="C125" s="30">
        <v>145</v>
      </c>
      <c r="D125" s="83">
        <v>295</v>
      </c>
      <c r="E125" s="84">
        <v>-1.6666666666666666E-2</v>
      </c>
      <c r="F125" s="83">
        <v>235</v>
      </c>
      <c r="G125" s="83">
        <v>379</v>
      </c>
      <c r="H125" s="84">
        <v>0.28260869565217389</v>
      </c>
      <c r="I125" s="84">
        <v>5.6521739130434775E-2</v>
      </c>
      <c r="J125" s="30">
        <v>351</v>
      </c>
      <c r="K125" s="83">
        <v>360</v>
      </c>
      <c r="L125" s="84">
        <v>0</v>
      </c>
      <c r="M125" s="83">
        <v>320</v>
      </c>
      <c r="N125" s="83">
        <v>440</v>
      </c>
      <c r="O125" s="84">
        <v>0.2413793103448276</v>
      </c>
      <c r="P125" s="84">
        <v>4.8275862068965517E-2</v>
      </c>
      <c r="Q125" s="30">
        <v>90</v>
      </c>
      <c r="R125" s="83">
        <v>400</v>
      </c>
      <c r="S125" s="84">
        <v>3.6269430051813469E-2</v>
      </c>
      <c r="T125" s="83">
        <v>370</v>
      </c>
      <c r="U125" s="83">
        <v>495</v>
      </c>
      <c r="V125" s="84">
        <v>0.14942528735632185</v>
      </c>
      <c r="W125" s="84">
        <v>2.9885057471264371E-2</v>
      </c>
      <c r="X125" s="30">
        <v>108</v>
      </c>
      <c r="Y125" s="83">
        <v>360</v>
      </c>
      <c r="Z125" s="84">
        <v>5.8823529411764705E-2</v>
      </c>
      <c r="AA125" s="83">
        <v>348</v>
      </c>
      <c r="AB125" s="83">
        <v>400</v>
      </c>
      <c r="AC125" s="84">
        <v>0.2</v>
      </c>
      <c r="AD125" s="84">
        <v>0.04</v>
      </c>
      <c r="AE125" s="30">
        <v>388</v>
      </c>
      <c r="AF125" s="83">
        <v>380</v>
      </c>
      <c r="AG125" s="84">
        <v>7.0422535211267609E-2</v>
      </c>
      <c r="AH125" s="83">
        <v>350</v>
      </c>
      <c r="AI125" s="83">
        <v>450</v>
      </c>
      <c r="AJ125" s="84">
        <v>0.1875</v>
      </c>
      <c r="AK125" s="84">
        <v>3.7499999999999999E-2</v>
      </c>
      <c r="AL125" s="30">
        <v>57</v>
      </c>
      <c r="AM125" s="83">
        <v>510</v>
      </c>
      <c r="AN125" s="84">
        <v>7.8224101479915431E-2</v>
      </c>
      <c r="AO125" s="83">
        <v>450</v>
      </c>
      <c r="AP125" s="83">
        <v>570</v>
      </c>
      <c r="AQ125" s="84">
        <v>0.28140703517587939</v>
      </c>
      <c r="AR125" s="84">
        <v>5.6281407035175882E-2</v>
      </c>
      <c r="AS125" s="60" t="s">
        <v>344</v>
      </c>
    </row>
    <row r="126" spans="1:45" ht="11">
      <c r="B126" s="10" t="s">
        <v>258</v>
      </c>
      <c r="C126" s="30">
        <v>155</v>
      </c>
      <c r="D126" s="83">
        <v>250</v>
      </c>
      <c r="E126" s="84">
        <v>8.6956521739130432E-2</v>
      </c>
      <c r="F126" s="83">
        <v>220</v>
      </c>
      <c r="G126" s="83">
        <v>275</v>
      </c>
      <c r="H126" s="84">
        <v>0.25</v>
      </c>
      <c r="I126" s="84">
        <v>0.05</v>
      </c>
      <c r="J126" s="30">
        <v>163</v>
      </c>
      <c r="K126" s="83">
        <v>340</v>
      </c>
      <c r="L126" s="84">
        <v>6.25E-2</v>
      </c>
      <c r="M126" s="83">
        <v>300</v>
      </c>
      <c r="N126" s="83">
        <v>385</v>
      </c>
      <c r="O126" s="84">
        <v>0.25925925925925924</v>
      </c>
      <c r="P126" s="84">
        <v>5.185185185185185E-2</v>
      </c>
      <c r="Q126" s="30">
        <v>54</v>
      </c>
      <c r="R126" s="83">
        <v>455</v>
      </c>
      <c r="S126" s="84">
        <v>5.0808314087759814E-2</v>
      </c>
      <c r="T126" s="83">
        <v>420</v>
      </c>
      <c r="U126" s="83">
        <v>500</v>
      </c>
      <c r="V126" s="84">
        <v>0.21333333333333335</v>
      </c>
      <c r="W126" s="84">
        <v>4.2666666666666672E-2</v>
      </c>
      <c r="X126" s="30">
        <v>81</v>
      </c>
      <c r="Y126" s="83">
        <v>375</v>
      </c>
      <c r="Z126" s="84">
        <v>4.1666666666666664E-2</v>
      </c>
      <c r="AA126" s="83">
        <v>340</v>
      </c>
      <c r="AB126" s="83">
        <v>400</v>
      </c>
      <c r="AC126" s="84">
        <v>0.22950819672131148</v>
      </c>
      <c r="AD126" s="84">
        <v>4.5901639344262293E-2</v>
      </c>
      <c r="AE126" s="30">
        <v>232</v>
      </c>
      <c r="AF126" s="83">
        <v>420</v>
      </c>
      <c r="AG126" s="84">
        <v>0.05</v>
      </c>
      <c r="AH126" s="83">
        <v>375</v>
      </c>
      <c r="AI126" s="83">
        <v>493</v>
      </c>
      <c r="AJ126" s="84">
        <v>0.2</v>
      </c>
      <c r="AK126" s="84">
        <v>0.04</v>
      </c>
      <c r="AL126" s="30">
        <v>58</v>
      </c>
      <c r="AM126" s="83">
        <v>550</v>
      </c>
      <c r="AN126" s="84">
        <v>4.1666666666666664E-2</v>
      </c>
      <c r="AO126" s="83">
        <v>460</v>
      </c>
      <c r="AP126" s="83">
        <v>620</v>
      </c>
      <c r="AQ126" s="84">
        <v>0.28504672897196259</v>
      </c>
      <c r="AR126" s="84">
        <v>5.700934579439252E-2</v>
      </c>
      <c r="AS126" s="60" t="s">
        <v>344</v>
      </c>
    </row>
    <row r="127" spans="1:45" ht="11">
      <c r="B127" s="10" t="s">
        <v>259</v>
      </c>
      <c r="C127" s="30" t="s">
        <v>41</v>
      </c>
      <c r="D127" s="83" t="s">
        <v>41</v>
      </c>
      <c r="E127" s="84" t="s">
        <v>41</v>
      </c>
      <c r="F127" s="83" t="s">
        <v>41</v>
      </c>
      <c r="G127" s="83" t="s">
        <v>41</v>
      </c>
      <c r="H127" s="84" t="s">
        <v>41</v>
      </c>
      <c r="I127" s="84" t="s">
        <v>41</v>
      </c>
      <c r="J127" s="30">
        <v>51</v>
      </c>
      <c r="K127" s="83">
        <v>330</v>
      </c>
      <c r="L127" s="84">
        <v>2.1671826625386997E-2</v>
      </c>
      <c r="M127" s="83">
        <v>310</v>
      </c>
      <c r="N127" s="83">
        <v>350</v>
      </c>
      <c r="O127" s="84">
        <v>0.17857142857142858</v>
      </c>
      <c r="P127" s="84">
        <v>3.5714285714285712E-2</v>
      </c>
      <c r="Q127" s="30">
        <v>38</v>
      </c>
      <c r="R127" s="83">
        <v>380</v>
      </c>
      <c r="S127" s="84">
        <v>2.7027027027027029E-2</v>
      </c>
      <c r="T127" s="83">
        <v>360</v>
      </c>
      <c r="U127" s="83">
        <v>400</v>
      </c>
      <c r="V127" s="84">
        <v>0.15151515151515152</v>
      </c>
      <c r="W127" s="84">
        <v>3.0303030303030304E-2</v>
      </c>
      <c r="X127" s="30">
        <v>16</v>
      </c>
      <c r="Y127" s="83">
        <v>340</v>
      </c>
      <c r="Z127" s="84">
        <v>3.6585365853658534E-2</v>
      </c>
      <c r="AA127" s="83">
        <v>320</v>
      </c>
      <c r="AB127" s="83">
        <v>368</v>
      </c>
      <c r="AC127" s="84">
        <v>0.15254237288135594</v>
      </c>
      <c r="AD127" s="84">
        <v>3.0508474576271188E-2</v>
      </c>
      <c r="AE127" s="30">
        <v>132</v>
      </c>
      <c r="AF127" s="83">
        <v>400</v>
      </c>
      <c r="AG127" s="84">
        <v>1.2658227848101266E-2</v>
      </c>
      <c r="AH127" s="83">
        <v>378</v>
      </c>
      <c r="AI127" s="83">
        <v>440</v>
      </c>
      <c r="AJ127" s="84">
        <v>0.17647058823529413</v>
      </c>
      <c r="AK127" s="84">
        <v>3.5294117647058823E-2</v>
      </c>
      <c r="AL127" s="30">
        <v>174</v>
      </c>
      <c r="AM127" s="83">
        <v>495</v>
      </c>
      <c r="AN127" s="84">
        <v>7.6086956521739135E-2</v>
      </c>
      <c r="AO127" s="83">
        <v>460</v>
      </c>
      <c r="AP127" s="83">
        <v>515</v>
      </c>
      <c r="AQ127" s="84">
        <v>0.2073170731707317</v>
      </c>
      <c r="AR127" s="84">
        <v>4.1463414634146337E-2</v>
      </c>
      <c r="AS127" s="60" t="s">
        <v>344</v>
      </c>
    </row>
    <row r="128" spans="1:45" ht="11">
      <c r="B128" s="10" t="s">
        <v>260</v>
      </c>
      <c r="C128" s="30">
        <v>45</v>
      </c>
      <c r="D128" s="83">
        <v>250</v>
      </c>
      <c r="E128" s="84">
        <v>8.6956521739130432E-2</v>
      </c>
      <c r="F128" s="83">
        <v>210</v>
      </c>
      <c r="G128" s="83">
        <v>285</v>
      </c>
      <c r="H128" s="84">
        <v>0.19047619047619047</v>
      </c>
      <c r="I128" s="84">
        <v>3.8095238095238092E-2</v>
      </c>
      <c r="J128" s="30">
        <v>103</v>
      </c>
      <c r="K128" s="83">
        <v>350</v>
      </c>
      <c r="L128" s="84">
        <v>6.0606060606060608E-2</v>
      </c>
      <c r="M128" s="83">
        <v>325</v>
      </c>
      <c r="N128" s="83">
        <v>390</v>
      </c>
      <c r="O128" s="84">
        <v>0.22807017543859648</v>
      </c>
      <c r="P128" s="84">
        <v>4.5614035087719294E-2</v>
      </c>
      <c r="Q128" s="30">
        <v>30</v>
      </c>
      <c r="R128" s="83">
        <v>468</v>
      </c>
      <c r="S128" s="84">
        <v>0.04</v>
      </c>
      <c r="T128" s="83">
        <v>405</v>
      </c>
      <c r="U128" s="83">
        <v>560</v>
      </c>
      <c r="V128" s="84">
        <v>6.363636363636363E-2</v>
      </c>
      <c r="W128" s="84">
        <v>1.2727272727272726E-2</v>
      </c>
      <c r="X128" s="30">
        <v>35</v>
      </c>
      <c r="Y128" s="83">
        <v>400</v>
      </c>
      <c r="Z128" s="84">
        <v>6.6666666666666666E-2</v>
      </c>
      <c r="AA128" s="83">
        <v>360</v>
      </c>
      <c r="AB128" s="83">
        <v>465</v>
      </c>
      <c r="AC128" s="84">
        <v>0.21212121212121213</v>
      </c>
      <c r="AD128" s="84">
        <v>4.2424242424242427E-2</v>
      </c>
      <c r="AE128" s="30">
        <v>117</v>
      </c>
      <c r="AF128" s="83">
        <v>450</v>
      </c>
      <c r="AG128" s="84">
        <v>5.8823529411764705E-2</v>
      </c>
      <c r="AH128" s="83">
        <v>395</v>
      </c>
      <c r="AI128" s="83">
        <v>545</v>
      </c>
      <c r="AJ128" s="84">
        <v>0.16883116883116883</v>
      </c>
      <c r="AK128" s="84">
        <v>3.3766233766233764E-2</v>
      </c>
      <c r="AL128" s="30">
        <v>55</v>
      </c>
      <c r="AM128" s="83">
        <v>625</v>
      </c>
      <c r="AN128" s="84">
        <v>8.0645161290322578E-3</v>
      </c>
      <c r="AO128" s="83">
        <v>525</v>
      </c>
      <c r="AP128" s="83">
        <v>690</v>
      </c>
      <c r="AQ128" s="84">
        <v>0.27551020408163263</v>
      </c>
      <c r="AR128" s="84">
        <v>5.5102040816326525E-2</v>
      </c>
      <c r="AS128" s="60" t="s">
        <v>344</v>
      </c>
    </row>
    <row r="129" spans="1:45" ht="11">
      <c r="B129" s="10" t="s">
        <v>261</v>
      </c>
      <c r="C129" s="30">
        <v>40</v>
      </c>
      <c r="D129" s="83">
        <v>230</v>
      </c>
      <c r="E129" s="84">
        <v>4.5454545454545456E-2</v>
      </c>
      <c r="F129" s="83">
        <v>220</v>
      </c>
      <c r="G129" s="83">
        <v>248</v>
      </c>
      <c r="H129" s="84">
        <v>0.21052631578947367</v>
      </c>
      <c r="I129" s="84">
        <v>4.2105263157894736E-2</v>
      </c>
      <c r="J129" s="30">
        <v>110</v>
      </c>
      <c r="K129" s="83">
        <v>340</v>
      </c>
      <c r="L129" s="84">
        <v>3.0303030303030304E-2</v>
      </c>
      <c r="M129" s="83">
        <v>320</v>
      </c>
      <c r="N129" s="83">
        <v>360</v>
      </c>
      <c r="O129" s="84">
        <v>0.20141342756183744</v>
      </c>
      <c r="P129" s="84">
        <v>4.0282685512367487E-2</v>
      </c>
      <c r="Q129" s="30">
        <v>88</v>
      </c>
      <c r="R129" s="83">
        <v>420</v>
      </c>
      <c r="S129" s="84">
        <v>6.3291139240506333E-2</v>
      </c>
      <c r="T129" s="83">
        <v>373</v>
      </c>
      <c r="U129" s="83">
        <v>445</v>
      </c>
      <c r="V129" s="84">
        <v>0.23529411764705882</v>
      </c>
      <c r="W129" s="84">
        <v>4.7058823529411764E-2</v>
      </c>
      <c r="X129" s="30">
        <v>58</v>
      </c>
      <c r="Y129" s="83">
        <v>350</v>
      </c>
      <c r="Z129" s="84">
        <v>2.9411764705882353E-2</v>
      </c>
      <c r="AA129" s="83">
        <v>320</v>
      </c>
      <c r="AB129" s="83">
        <v>380</v>
      </c>
      <c r="AC129" s="84">
        <v>0.28205128205128205</v>
      </c>
      <c r="AD129" s="84">
        <v>5.6410256410256411E-2</v>
      </c>
      <c r="AE129" s="30">
        <v>332</v>
      </c>
      <c r="AF129" s="83">
        <v>393</v>
      </c>
      <c r="AG129" s="84">
        <v>9.166666666666666E-2</v>
      </c>
      <c r="AH129" s="83">
        <v>354</v>
      </c>
      <c r="AI129" s="83">
        <v>430</v>
      </c>
      <c r="AJ129" s="84">
        <v>0.20923076923076922</v>
      </c>
      <c r="AK129" s="84">
        <v>4.1846153846153845E-2</v>
      </c>
      <c r="AL129" s="30">
        <v>78</v>
      </c>
      <c r="AM129" s="83">
        <v>475</v>
      </c>
      <c r="AN129" s="84">
        <v>5.5555555555555552E-2</v>
      </c>
      <c r="AO129" s="83">
        <v>430</v>
      </c>
      <c r="AP129" s="83">
        <v>550</v>
      </c>
      <c r="AQ129" s="84">
        <v>0.24020887728459531</v>
      </c>
      <c r="AR129" s="84">
        <v>4.804177545691906E-2</v>
      </c>
      <c r="AS129" s="60" t="s">
        <v>344</v>
      </c>
    </row>
    <row r="130" spans="1:45" s="28" customFormat="1" ht="11">
      <c r="B130" s="28" t="s">
        <v>37</v>
      </c>
      <c r="C130" s="30">
        <v>531</v>
      </c>
      <c r="D130" s="83">
        <v>260</v>
      </c>
      <c r="E130" s="84">
        <v>0.04</v>
      </c>
      <c r="F130" s="83">
        <v>225</v>
      </c>
      <c r="G130" s="83">
        <v>295</v>
      </c>
      <c r="H130" s="84">
        <v>0.25</v>
      </c>
      <c r="I130" s="84">
        <v>0.05</v>
      </c>
      <c r="J130" s="30">
        <v>1151</v>
      </c>
      <c r="K130" s="83">
        <v>340</v>
      </c>
      <c r="L130" s="84">
        <v>3.0303030303030304E-2</v>
      </c>
      <c r="M130" s="83">
        <v>315</v>
      </c>
      <c r="N130" s="83">
        <v>380</v>
      </c>
      <c r="O130" s="84">
        <v>0.21428571428571427</v>
      </c>
      <c r="P130" s="84">
        <v>4.2857142857142858E-2</v>
      </c>
      <c r="Q130" s="30">
        <v>451</v>
      </c>
      <c r="R130" s="83">
        <v>410</v>
      </c>
      <c r="S130" s="84">
        <v>4.3256997455470736E-2</v>
      </c>
      <c r="T130" s="83">
        <v>365</v>
      </c>
      <c r="U130" s="83">
        <v>460</v>
      </c>
      <c r="V130" s="84">
        <v>0.20588235294117646</v>
      </c>
      <c r="W130" s="84">
        <v>4.1176470588235294E-2</v>
      </c>
      <c r="X130" s="30">
        <v>486</v>
      </c>
      <c r="Y130" s="83">
        <v>350</v>
      </c>
      <c r="Z130" s="84">
        <v>6.0606060606060608E-2</v>
      </c>
      <c r="AA130" s="83">
        <v>320</v>
      </c>
      <c r="AB130" s="83">
        <v>390</v>
      </c>
      <c r="AC130" s="84">
        <v>0.20689655172413793</v>
      </c>
      <c r="AD130" s="84">
        <v>4.1379310344827586E-2</v>
      </c>
      <c r="AE130" s="30">
        <v>2267</v>
      </c>
      <c r="AF130" s="83">
        <v>395</v>
      </c>
      <c r="AG130" s="84">
        <v>6.7567567567567571E-2</v>
      </c>
      <c r="AH130" s="83">
        <v>350</v>
      </c>
      <c r="AI130" s="83">
        <v>440</v>
      </c>
      <c r="AJ130" s="84">
        <v>0.19696969696969696</v>
      </c>
      <c r="AK130" s="84">
        <v>3.9393939393939391E-2</v>
      </c>
      <c r="AL130" s="30">
        <v>891</v>
      </c>
      <c r="AM130" s="83">
        <v>480</v>
      </c>
      <c r="AN130" s="84">
        <v>6.6666666666666666E-2</v>
      </c>
      <c r="AO130" s="83">
        <v>445</v>
      </c>
      <c r="AP130" s="83">
        <v>550</v>
      </c>
      <c r="AQ130" s="84">
        <v>0.2</v>
      </c>
      <c r="AR130" s="84">
        <v>0.04</v>
      </c>
      <c r="AS130" s="60"/>
    </row>
    <row r="131" spans="1:45" ht="11">
      <c r="A131" s="10" t="s">
        <v>0</v>
      </c>
      <c r="B131" s="10" t="s">
        <v>0</v>
      </c>
      <c r="C131" s="30">
        <v>58</v>
      </c>
      <c r="D131" s="83">
        <v>205</v>
      </c>
      <c r="E131" s="84">
        <v>2.5000000000000001E-2</v>
      </c>
      <c r="F131" s="83">
        <v>185</v>
      </c>
      <c r="G131" s="83">
        <v>240</v>
      </c>
      <c r="H131" s="84">
        <v>0.20588235294117646</v>
      </c>
      <c r="I131" s="84">
        <v>4.1176470588235294E-2</v>
      </c>
      <c r="J131" s="30">
        <v>205</v>
      </c>
      <c r="K131" s="83">
        <v>280</v>
      </c>
      <c r="L131" s="84">
        <v>3.7037037037037035E-2</v>
      </c>
      <c r="M131" s="83">
        <v>250</v>
      </c>
      <c r="N131" s="83">
        <v>310</v>
      </c>
      <c r="O131" s="84">
        <v>0.16666666666666666</v>
      </c>
      <c r="P131" s="84">
        <v>3.3333333333333333E-2</v>
      </c>
      <c r="Q131" s="30">
        <v>82</v>
      </c>
      <c r="R131" s="83">
        <v>345</v>
      </c>
      <c r="S131" s="84">
        <v>4.5454545454545456E-2</v>
      </c>
      <c r="T131" s="83">
        <v>300</v>
      </c>
      <c r="U131" s="83">
        <v>360</v>
      </c>
      <c r="V131" s="84">
        <v>0.25454545454545452</v>
      </c>
      <c r="W131" s="84">
        <v>5.0909090909090904E-2</v>
      </c>
      <c r="X131" s="30">
        <v>194</v>
      </c>
      <c r="Y131" s="83">
        <v>300</v>
      </c>
      <c r="Z131" s="84">
        <v>5.2631578947368418E-2</v>
      </c>
      <c r="AA131" s="83">
        <v>275</v>
      </c>
      <c r="AB131" s="83">
        <v>325</v>
      </c>
      <c r="AC131" s="84">
        <v>0.2</v>
      </c>
      <c r="AD131" s="84">
        <v>0.04</v>
      </c>
      <c r="AE131" s="30">
        <v>720</v>
      </c>
      <c r="AF131" s="83">
        <v>350</v>
      </c>
      <c r="AG131" s="84">
        <v>6.0606060606060608E-2</v>
      </c>
      <c r="AH131" s="83">
        <v>320</v>
      </c>
      <c r="AI131" s="83">
        <v>375</v>
      </c>
      <c r="AJ131" s="84">
        <v>0.25</v>
      </c>
      <c r="AK131" s="84">
        <v>0.05</v>
      </c>
      <c r="AL131" s="30">
        <v>219</v>
      </c>
      <c r="AM131" s="83">
        <v>420</v>
      </c>
      <c r="AN131" s="84">
        <v>6.3291139240506333E-2</v>
      </c>
      <c r="AO131" s="83">
        <v>375</v>
      </c>
      <c r="AP131" s="83">
        <v>460</v>
      </c>
      <c r="AQ131" s="84">
        <v>0.2</v>
      </c>
      <c r="AR131" s="84">
        <v>0.04</v>
      </c>
      <c r="AS131" s="60" t="s">
        <v>344</v>
      </c>
    </row>
    <row r="132" spans="1:45" ht="11">
      <c r="B132" s="10" t="s">
        <v>262</v>
      </c>
      <c r="C132" s="30" t="s">
        <v>41</v>
      </c>
      <c r="D132" s="83" t="s">
        <v>41</v>
      </c>
      <c r="E132" s="84" t="s">
        <v>41</v>
      </c>
      <c r="F132" s="83" t="s">
        <v>41</v>
      </c>
      <c r="G132" s="83" t="s">
        <v>41</v>
      </c>
      <c r="H132" s="84" t="s">
        <v>41</v>
      </c>
      <c r="I132" s="84" t="s">
        <v>41</v>
      </c>
      <c r="J132" s="30">
        <v>14</v>
      </c>
      <c r="K132" s="83">
        <v>295</v>
      </c>
      <c r="L132" s="84">
        <v>0.13461538461538461</v>
      </c>
      <c r="M132" s="83">
        <v>270</v>
      </c>
      <c r="N132" s="83">
        <v>325</v>
      </c>
      <c r="O132" s="84">
        <v>0.22916666666666666</v>
      </c>
      <c r="P132" s="84">
        <v>4.583333333333333E-2</v>
      </c>
      <c r="Q132" s="30">
        <v>21</v>
      </c>
      <c r="R132" s="83">
        <v>330</v>
      </c>
      <c r="S132" s="84">
        <v>1.5384615384615385E-2</v>
      </c>
      <c r="T132" s="83">
        <v>320</v>
      </c>
      <c r="U132" s="83">
        <v>350</v>
      </c>
      <c r="V132" s="84">
        <v>0.15789473684210525</v>
      </c>
      <c r="W132" s="84">
        <v>3.1578947368421054E-2</v>
      </c>
      <c r="X132" s="30">
        <v>11</v>
      </c>
      <c r="Y132" s="83">
        <v>325</v>
      </c>
      <c r="Z132" s="84">
        <v>0.25</v>
      </c>
      <c r="AA132" s="83">
        <v>300</v>
      </c>
      <c r="AB132" s="83">
        <v>340</v>
      </c>
      <c r="AC132" s="84">
        <v>0.23574144486692014</v>
      </c>
      <c r="AD132" s="84">
        <v>4.714828897338403E-2</v>
      </c>
      <c r="AE132" s="30">
        <v>81</v>
      </c>
      <c r="AF132" s="83">
        <v>360</v>
      </c>
      <c r="AG132" s="84">
        <v>5.8823529411764705E-2</v>
      </c>
      <c r="AH132" s="83">
        <v>330</v>
      </c>
      <c r="AI132" s="83">
        <v>400</v>
      </c>
      <c r="AJ132" s="84">
        <v>0.18032786885245902</v>
      </c>
      <c r="AK132" s="84">
        <v>3.6065573770491806E-2</v>
      </c>
      <c r="AL132" s="30">
        <v>67</v>
      </c>
      <c r="AM132" s="83">
        <v>420</v>
      </c>
      <c r="AN132" s="84">
        <v>0.05</v>
      </c>
      <c r="AO132" s="83">
        <v>390</v>
      </c>
      <c r="AP132" s="83">
        <v>450</v>
      </c>
      <c r="AQ132" s="84">
        <v>0.14130434782608695</v>
      </c>
      <c r="AR132" s="84">
        <v>2.8260869565217388E-2</v>
      </c>
      <c r="AS132" s="60" t="s">
        <v>344</v>
      </c>
    </row>
    <row r="133" spans="1:45" ht="11">
      <c r="B133" s="10" t="s">
        <v>263</v>
      </c>
      <c r="C133" s="30">
        <v>52</v>
      </c>
      <c r="D133" s="83">
        <v>228</v>
      </c>
      <c r="E133" s="84">
        <v>-8.7999999999999995E-2</v>
      </c>
      <c r="F133" s="83">
        <v>190</v>
      </c>
      <c r="G133" s="83">
        <v>352</v>
      </c>
      <c r="H133" s="84">
        <v>0.26666666666666666</v>
      </c>
      <c r="I133" s="84">
        <v>5.333333333333333E-2</v>
      </c>
      <c r="J133" s="30">
        <v>126</v>
      </c>
      <c r="K133" s="83">
        <v>270</v>
      </c>
      <c r="L133" s="84">
        <v>3.8461538461538464E-2</v>
      </c>
      <c r="M133" s="83">
        <v>250</v>
      </c>
      <c r="N133" s="83">
        <v>285</v>
      </c>
      <c r="O133" s="84">
        <v>0.17391304347826086</v>
      </c>
      <c r="P133" s="84">
        <v>3.4782608695652174E-2</v>
      </c>
      <c r="Q133" s="30">
        <v>37</v>
      </c>
      <c r="R133" s="83">
        <v>300</v>
      </c>
      <c r="S133" s="84">
        <v>0</v>
      </c>
      <c r="T133" s="83">
        <v>290</v>
      </c>
      <c r="U133" s="83">
        <v>330</v>
      </c>
      <c r="V133" s="84">
        <v>0.15384615384615385</v>
      </c>
      <c r="W133" s="84">
        <v>3.0769230769230771E-2</v>
      </c>
      <c r="X133" s="30">
        <v>57</v>
      </c>
      <c r="Y133" s="83">
        <v>280</v>
      </c>
      <c r="Z133" s="84">
        <v>1.8181818181818181E-2</v>
      </c>
      <c r="AA133" s="83">
        <v>270</v>
      </c>
      <c r="AB133" s="83">
        <v>300</v>
      </c>
      <c r="AC133" s="84">
        <v>0.16666666666666666</v>
      </c>
      <c r="AD133" s="84">
        <v>3.3333333333333333E-2</v>
      </c>
      <c r="AE133" s="30">
        <v>322</v>
      </c>
      <c r="AF133" s="83">
        <v>330</v>
      </c>
      <c r="AG133" s="84">
        <v>6.4516129032258063E-2</v>
      </c>
      <c r="AH133" s="83">
        <v>304</v>
      </c>
      <c r="AI133" s="83">
        <v>360</v>
      </c>
      <c r="AJ133" s="84">
        <v>0.22222222222222221</v>
      </c>
      <c r="AK133" s="84">
        <v>4.4444444444444439E-2</v>
      </c>
      <c r="AL133" s="30">
        <v>299</v>
      </c>
      <c r="AM133" s="83">
        <v>400</v>
      </c>
      <c r="AN133" s="84">
        <v>5.2631578947368418E-2</v>
      </c>
      <c r="AO133" s="83">
        <v>380</v>
      </c>
      <c r="AP133" s="83">
        <v>420</v>
      </c>
      <c r="AQ133" s="84">
        <v>0.21212121212121213</v>
      </c>
      <c r="AR133" s="84">
        <v>4.2424242424242427E-2</v>
      </c>
      <c r="AS133" s="60" t="s">
        <v>344</v>
      </c>
    </row>
    <row r="134" spans="1:45" ht="11">
      <c r="B134" s="10" t="s">
        <v>264</v>
      </c>
      <c r="C134" s="30">
        <v>70</v>
      </c>
      <c r="D134" s="83">
        <v>190</v>
      </c>
      <c r="E134" s="84">
        <v>5.5555555555555552E-2</v>
      </c>
      <c r="F134" s="83">
        <v>170</v>
      </c>
      <c r="G134" s="83">
        <v>220</v>
      </c>
      <c r="H134" s="84">
        <v>0.1875</v>
      </c>
      <c r="I134" s="84">
        <v>3.7499999999999999E-2</v>
      </c>
      <c r="J134" s="30">
        <v>103</v>
      </c>
      <c r="K134" s="83">
        <v>270</v>
      </c>
      <c r="L134" s="84">
        <v>3.8461538461538464E-2</v>
      </c>
      <c r="M134" s="83">
        <v>240</v>
      </c>
      <c r="N134" s="83">
        <v>320</v>
      </c>
      <c r="O134" s="84">
        <v>0.18421052631578946</v>
      </c>
      <c r="P134" s="84">
        <v>3.6842105263157891E-2</v>
      </c>
      <c r="Q134" s="30">
        <v>39</v>
      </c>
      <c r="R134" s="83">
        <v>350</v>
      </c>
      <c r="S134" s="84">
        <v>6.0606060606060608E-2</v>
      </c>
      <c r="T134" s="83">
        <v>340</v>
      </c>
      <c r="U134" s="83">
        <v>380</v>
      </c>
      <c r="V134" s="84">
        <v>0.1111111111111111</v>
      </c>
      <c r="W134" s="84">
        <v>2.222222222222222E-2</v>
      </c>
      <c r="X134" s="30">
        <v>77</v>
      </c>
      <c r="Y134" s="83">
        <v>300</v>
      </c>
      <c r="Z134" s="84">
        <v>7.1428571428571425E-2</v>
      </c>
      <c r="AA134" s="83">
        <v>270</v>
      </c>
      <c r="AB134" s="83">
        <v>330</v>
      </c>
      <c r="AC134" s="84">
        <v>0.2</v>
      </c>
      <c r="AD134" s="84">
        <v>0.04</v>
      </c>
      <c r="AE134" s="30">
        <v>555</v>
      </c>
      <c r="AF134" s="83">
        <v>350</v>
      </c>
      <c r="AG134" s="84">
        <v>6.0606060606060608E-2</v>
      </c>
      <c r="AH134" s="83">
        <v>320</v>
      </c>
      <c r="AI134" s="83">
        <v>380</v>
      </c>
      <c r="AJ134" s="84">
        <v>0.1864406779661017</v>
      </c>
      <c r="AK134" s="84">
        <v>3.7288135593220341E-2</v>
      </c>
      <c r="AL134" s="30">
        <v>531</v>
      </c>
      <c r="AM134" s="83">
        <v>420</v>
      </c>
      <c r="AN134" s="84">
        <v>0.05</v>
      </c>
      <c r="AO134" s="83">
        <v>400</v>
      </c>
      <c r="AP134" s="83">
        <v>450</v>
      </c>
      <c r="AQ134" s="84">
        <v>0.16666666666666666</v>
      </c>
      <c r="AR134" s="84">
        <v>3.3333333333333333E-2</v>
      </c>
      <c r="AS134" s="60" t="s">
        <v>344</v>
      </c>
    </row>
    <row r="135" spans="1:45" s="28" customFormat="1" ht="11">
      <c r="B135" s="28" t="s">
        <v>37</v>
      </c>
      <c r="C135" s="30">
        <v>186</v>
      </c>
      <c r="D135" s="83">
        <v>200</v>
      </c>
      <c r="E135" s="84">
        <v>3.0927835051546393E-2</v>
      </c>
      <c r="F135" s="83">
        <v>180</v>
      </c>
      <c r="G135" s="83">
        <v>250</v>
      </c>
      <c r="H135" s="84">
        <v>0.21212121212121213</v>
      </c>
      <c r="I135" s="84">
        <v>4.2424242424242427E-2</v>
      </c>
      <c r="J135" s="30">
        <v>448</v>
      </c>
      <c r="K135" s="83">
        <v>275</v>
      </c>
      <c r="L135" s="84">
        <v>4.5627376425855515E-2</v>
      </c>
      <c r="M135" s="83">
        <v>250</v>
      </c>
      <c r="N135" s="83">
        <v>300</v>
      </c>
      <c r="O135" s="84">
        <v>0.19565217391304349</v>
      </c>
      <c r="P135" s="84">
        <v>3.9130434782608699E-2</v>
      </c>
      <c r="Q135" s="30">
        <v>179</v>
      </c>
      <c r="R135" s="83">
        <v>340</v>
      </c>
      <c r="S135" s="84">
        <v>6.25E-2</v>
      </c>
      <c r="T135" s="83">
        <v>300</v>
      </c>
      <c r="U135" s="83">
        <v>360</v>
      </c>
      <c r="V135" s="84">
        <v>0.21428571428571427</v>
      </c>
      <c r="W135" s="84">
        <v>4.2857142857142858E-2</v>
      </c>
      <c r="X135" s="30">
        <v>339</v>
      </c>
      <c r="Y135" s="83">
        <v>295</v>
      </c>
      <c r="Z135" s="84">
        <v>5.3571428571428568E-2</v>
      </c>
      <c r="AA135" s="83">
        <v>270</v>
      </c>
      <c r="AB135" s="83">
        <v>320</v>
      </c>
      <c r="AC135" s="84">
        <v>0.18</v>
      </c>
      <c r="AD135" s="84">
        <v>3.5999999999999997E-2</v>
      </c>
      <c r="AE135" s="30">
        <v>1678</v>
      </c>
      <c r="AF135" s="83">
        <v>350</v>
      </c>
      <c r="AG135" s="84">
        <v>6.0606060606060608E-2</v>
      </c>
      <c r="AH135" s="83">
        <v>320</v>
      </c>
      <c r="AI135" s="83">
        <v>370</v>
      </c>
      <c r="AJ135" s="84">
        <v>0.25</v>
      </c>
      <c r="AK135" s="84">
        <v>0.05</v>
      </c>
      <c r="AL135" s="30">
        <v>1116</v>
      </c>
      <c r="AM135" s="83">
        <v>415</v>
      </c>
      <c r="AN135" s="84">
        <v>6.4102564102564097E-2</v>
      </c>
      <c r="AO135" s="83">
        <v>390</v>
      </c>
      <c r="AP135" s="83">
        <v>440</v>
      </c>
      <c r="AQ135" s="84">
        <v>0.18571428571428572</v>
      </c>
      <c r="AR135" s="84">
        <v>3.7142857142857144E-2</v>
      </c>
      <c r="AS135" s="60"/>
    </row>
    <row r="136" spans="1:45" ht="11">
      <c r="A136" s="10" t="s">
        <v>265</v>
      </c>
      <c r="B136" s="10" t="s">
        <v>265</v>
      </c>
      <c r="C136" s="30">
        <v>28</v>
      </c>
      <c r="D136" s="83">
        <v>243</v>
      </c>
      <c r="E136" s="84">
        <v>0.10454545454545454</v>
      </c>
      <c r="F136" s="83">
        <v>220</v>
      </c>
      <c r="G136" s="83">
        <v>323</v>
      </c>
      <c r="H136" s="84">
        <v>0.35</v>
      </c>
      <c r="I136" s="84">
        <v>6.9999999999999993E-2</v>
      </c>
      <c r="J136" s="30">
        <v>90</v>
      </c>
      <c r="K136" s="83">
        <v>300</v>
      </c>
      <c r="L136" s="84">
        <v>1.6949152542372881E-2</v>
      </c>
      <c r="M136" s="83">
        <v>250</v>
      </c>
      <c r="N136" s="83">
        <v>350</v>
      </c>
      <c r="O136" s="84">
        <v>0.25</v>
      </c>
      <c r="P136" s="84">
        <v>0.05</v>
      </c>
      <c r="Q136" s="30">
        <v>23</v>
      </c>
      <c r="R136" s="83">
        <v>410</v>
      </c>
      <c r="S136" s="84">
        <v>0</v>
      </c>
      <c r="T136" s="83">
        <v>380</v>
      </c>
      <c r="U136" s="83">
        <v>510</v>
      </c>
      <c r="V136" s="84">
        <v>0.10810810810810811</v>
      </c>
      <c r="W136" s="84">
        <v>2.1621621621621623E-2</v>
      </c>
      <c r="X136" s="30">
        <v>64</v>
      </c>
      <c r="Y136" s="83">
        <v>350</v>
      </c>
      <c r="Z136" s="84">
        <v>8.3591331269349839E-2</v>
      </c>
      <c r="AA136" s="83">
        <v>310</v>
      </c>
      <c r="AB136" s="83">
        <v>375</v>
      </c>
      <c r="AC136" s="84">
        <v>0.4</v>
      </c>
      <c r="AD136" s="84">
        <v>0.08</v>
      </c>
      <c r="AE136" s="30">
        <v>190</v>
      </c>
      <c r="AF136" s="83">
        <v>380</v>
      </c>
      <c r="AG136" s="84">
        <v>8.5714285714285715E-2</v>
      </c>
      <c r="AH136" s="83">
        <v>330</v>
      </c>
      <c r="AI136" s="83">
        <v>420</v>
      </c>
      <c r="AJ136" s="84">
        <v>0.31034482758620691</v>
      </c>
      <c r="AK136" s="84">
        <v>6.2068965517241378E-2</v>
      </c>
      <c r="AL136" s="30">
        <v>37</v>
      </c>
      <c r="AM136" s="83">
        <v>420</v>
      </c>
      <c r="AN136" s="84">
        <v>0.05</v>
      </c>
      <c r="AO136" s="83">
        <v>375</v>
      </c>
      <c r="AP136" s="83">
        <v>500</v>
      </c>
      <c r="AQ136" s="84">
        <v>0.26126126126126126</v>
      </c>
      <c r="AR136" s="84">
        <v>5.2252252252252253E-2</v>
      </c>
      <c r="AS136" s="60" t="s">
        <v>344</v>
      </c>
    </row>
    <row r="137" spans="1:45" ht="11">
      <c r="B137" s="10" t="s">
        <v>266</v>
      </c>
      <c r="C137" s="30">
        <v>32</v>
      </c>
      <c r="D137" s="83">
        <v>200</v>
      </c>
      <c r="E137" s="84">
        <v>5.2631578947368418E-2</v>
      </c>
      <c r="F137" s="83">
        <v>153</v>
      </c>
      <c r="G137" s="83">
        <v>225</v>
      </c>
      <c r="H137" s="84">
        <v>0.14285714285714285</v>
      </c>
      <c r="I137" s="84">
        <v>2.8571428571428571E-2</v>
      </c>
      <c r="J137" s="30">
        <v>192</v>
      </c>
      <c r="K137" s="83">
        <v>280</v>
      </c>
      <c r="L137" s="84">
        <v>3.7037037037037035E-2</v>
      </c>
      <c r="M137" s="83">
        <v>258</v>
      </c>
      <c r="N137" s="83">
        <v>300</v>
      </c>
      <c r="O137" s="84">
        <v>0.19148936170212766</v>
      </c>
      <c r="P137" s="84">
        <v>3.8297872340425532E-2</v>
      </c>
      <c r="Q137" s="30">
        <v>73</v>
      </c>
      <c r="R137" s="83">
        <v>350</v>
      </c>
      <c r="S137" s="84">
        <v>2.9411764705882353E-2</v>
      </c>
      <c r="T137" s="83">
        <v>330</v>
      </c>
      <c r="U137" s="83">
        <v>400</v>
      </c>
      <c r="V137" s="84">
        <v>0.20689655172413793</v>
      </c>
      <c r="W137" s="84">
        <v>4.1379310344827586E-2</v>
      </c>
      <c r="X137" s="30">
        <v>50</v>
      </c>
      <c r="Y137" s="83">
        <v>320</v>
      </c>
      <c r="Z137" s="84">
        <v>0.14285714285714285</v>
      </c>
      <c r="AA137" s="83">
        <v>285</v>
      </c>
      <c r="AB137" s="83">
        <v>340</v>
      </c>
      <c r="AC137" s="84">
        <v>0.23076923076923078</v>
      </c>
      <c r="AD137" s="84">
        <v>4.6153846153846156E-2</v>
      </c>
      <c r="AE137" s="30">
        <v>340</v>
      </c>
      <c r="AF137" s="83">
        <v>375</v>
      </c>
      <c r="AG137" s="84">
        <v>0.10294117647058823</v>
      </c>
      <c r="AH137" s="83">
        <v>348</v>
      </c>
      <c r="AI137" s="83">
        <v>400</v>
      </c>
      <c r="AJ137" s="84">
        <v>0.27986348122866894</v>
      </c>
      <c r="AK137" s="84">
        <v>5.597269624573379E-2</v>
      </c>
      <c r="AL137" s="30">
        <v>112</v>
      </c>
      <c r="AM137" s="83">
        <v>450</v>
      </c>
      <c r="AN137" s="84">
        <v>0.125</v>
      </c>
      <c r="AO137" s="83">
        <v>400</v>
      </c>
      <c r="AP137" s="83">
        <v>493</v>
      </c>
      <c r="AQ137" s="84">
        <v>0.27478753541076489</v>
      </c>
      <c r="AR137" s="84">
        <v>5.4957507082152982E-2</v>
      </c>
      <c r="AS137" s="60" t="s">
        <v>344</v>
      </c>
    </row>
    <row r="138" spans="1:45" ht="11">
      <c r="B138" s="10" t="s">
        <v>267</v>
      </c>
      <c r="C138" s="30">
        <v>15</v>
      </c>
      <c r="D138" s="83">
        <v>195</v>
      </c>
      <c r="E138" s="84">
        <v>5.4054054054054057E-2</v>
      </c>
      <c r="F138" s="83">
        <v>180</v>
      </c>
      <c r="G138" s="83">
        <v>250</v>
      </c>
      <c r="H138" s="84">
        <v>0.14705882352941177</v>
      </c>
      <c r="I138" s="84">
        <v>2.9411764705882353E-2</v>
      </c>
      <c r="J138" s="30">
        <v>77</v>
      </c>
      <c r="K138" s="83">
        <v>290</v>
      </c>
      <c r="L138" s="84">
        <v>9.4339622641509441E-2</v>
      </c>
      <c r="M138" s="83">
        <v>265</v>
      </c>
      <c r="N138" s="83">
        <v>320</v>
      </c>
      <c r="O138" s="84">
        <v>0.16</v>
      </c>
      <c r="P138" s="84">
        <v>3.2000000000000001E-2</v>
      </c>
      <c r="Q138" s="30">
        <v>42</v>
      </c>
      <c r="R138" s="83">
        <v>358</v>
      </c>
      <c r="S138" s="84">
        <v>8.4848484848484854E-2</v>
      </c>
      <c r="T138" s="83">
        <v>340</v>
      </c>
      <c r="U138" s="83">
        <v>385</v>
      </c>
      <c r="V138" s="84">
        <v>0.19333333333333333</v>
      </c>
      <c r="W138" s="84">
        <v>3.8666666666666669E-2</v>
      </c>
      <c r="X138" s="30">
        <v>43</v>
      </c>
      <c r="Y138" s="83">
        <v>300</v>
      </c>
      <c r="Z138" s="84">
        <v>7.1428571428571425E-2</v>
      </c>
      <c r="AA138" s="83">
        <v>280</v>
      </c>
      <c r="AB138" s="83">
        <v>330</v>
      </c>
      <c r="AC138" s="84">
        <v>0.2</v>
      </c>
      <c r="AD138" s="84">
        <v>0.04</v>
      </c>
      <c r="AE138" s="30">
        <v>250</v>
      </c>
      <c r="AF138" s="83">
        <v>360</v>
      </c>
      <c r="AG138" s="84">
        <v>9.0909090909090912E-2</v>
      </c>
      <c r="AH138" s="83">
        <v>340</v>
      </c>
      <c r="AI138" s="83">
        <v>390</v>
      </c>
      <c r="AJ138" s="84">
        <v>0.2413793103448276</v>
      </c>
      <c r="AK138" s="84">
        <v>4.8275862068965517E-2</v>
      </c>
      <c r="AL138" s="30">
        <v>76</v>
      </c>
      <c r="AM138" s="83">
        <v>450</v>
      </c>
      <c r="AN138" s="84">
        <v>0.15384615384615385</v>
      </c>
      <c r="AO138" s="83">
        <v>400</v>
      </c>
      <c r="AP138" s="83">
        <v>480</v>
      </c>
      <c r="AQ138" s="84">
        <v>0.3235294117647059</v>
      </c>
      <c r="AR138" s="84">
        <v>6.4705882352941183E-2</v>
      </c>
      <c r="AS138" s="60" t="s">
        <v>344</v>
      </c>
    </row>
    <row r="139" spans="1:45" ht="11">
      <c r="B139" s="10" t="s">
        <v>268</v>
      </c>
      <c r="C139" s="30">
        <v>16</v>
      </c>
      <c r="D139" s="83">
        <v>223</v>
      </c>
      <c r="E139" s="84">
        <v>0.115</v>
      </c>
      <c r="F139" s="83">
        <v>215</v>
      </c>
      <c r="G139" s="83">
        <v>345</v>
      </c>
      <c r="H139" s="84">
        <v>0.20540540540540542</v>
      </c>
      <c r="I139" s="84">
        <v>4.1081081081081085E-2</v>
      </c>
      <c r="J139" s="30">
        <v>97</v>
      </c>
      <c r="K139" s="83">
        <v>280</v>
      </c>
      <c r="L139" s="84">
        <v>3.7037037037037035E-2</v>
      </c>
      <c r="M139" s="83">
        <v>250</v>
      </c>
      <c r="N139" s="83">
        <v>310</v>
      </c>
      <c r="O139" s="84">
        <v>0.16666666666666666</v>
      </c>
      <c r="P139" s="84">
        <v>3.3333333333333333E-2</v>
      </c>
      <c r="Q139" s="30">
        <v>44</v>
      </c>
      <c r="R139" s="83">
        <v>330</v>
      </c>
      <c r="S139" s="84">
        <v>0.1</v>
      </c>
      <c r="T139" s="83">
        <v>290</v>
      </c>
      <c r="U139" s="83">
        <v>355</v>
      </c>
      <c r="V139" s="84">
        <v>0.17857142857142858</v>
      </c>
      <c r="W139" s="84">
        <v>3.5714285714285712E-2</v>
      </c>
      <c r="X139" s="30">
        <v>45</v>
      </c>
      <c r="Y139" s="83">
        <v>300</v>
      </c>
      <c r="Z139" s="84">
        <v>7.1428571428571425E-2</v>
      </c>
      <c r="AA139" s="83">
        <v>275</v>
      </c>
      <c r="AB139" s="83">
        <v>320</v>
      </c>
      <c r="AC139" s="84">
        <v>0.23456790123456789</v>
      </c>
      <c r="AD139" s="84">
        <v>4.6913580246913576E-2</v>
      </c>
      <c r="AE139" s="30">
        <v>335</v>
      </c>
      <c r="AF139" s="83">
        <v>360</v>
      </c>
      <c r="AG139" s="84">
        <v>0.125</v>
      </c>
      <c r="AH139" s="83">
        <v>325</v>
      </c>
      <c r="AI139" s="83">
        <v>380</v>
      </c>
      <c r="AJ139" s="84">
        <v>0.2857142857142857</v>
      </c>
      <c r="AK139" s="84">
        <v>5.7142857142857141E-2</v>
      </c>
      <c r="AL139" s="30">
        <v>161</v>
      </c>
      <c r="AM139" s="83">
        <v>400</v>
      </c>
      <c r="AN139" s="84">
        <v>8.1081081081081086E-2</v>
      </c>
      <c r="AO139" s="83">
        <v>370</v>
      </c>
      <c r="AP139" s="83">
        <v>440</v>
      </c>
      <c r="AQ139" s="84">
        <v>0.25</v>
      </c>
      <c r="AR139" s="84">
        <v>0.05</v>
      </c>
      <c r="AS139" s="60" t="s">
        <v>344</v>
      </c>
    </row>
    <row r="140" spans="1:45" s="28" customFormat="1" ht="11">
      <c r="B140" s="28" t="s">
        <v>37</v>
      </c>
      <c r="C140" s="30">
        <v>91</v>
      </c>
      <c r="D140" s="83">
        <v>220</v>
      </c>
      <c r="E140" s="84">
        <v>0.116751269035533</v>
      </c>
      <c r="F140" s="83">
        <v>190</v>
      </c>
      <c r="G140" s="83">
        <v>260</v>
      </c>
      <c r="H140" s="84">
        <v>0.22222222222222221</v>
      </c>
      <c r="I140" s="84">
        <v>4.4444444444444439E-2</v>
      </c>
      <c r="J140" s="30">
        <v>456</v>
      </c>
      <c r="K140" s="83">
        <v>280</v>
      </c>
      <c r="L140" s="84">
        <v>3.7037037037037035E-2</v>
      </c>
      <c r="M140" s="83">
        <v>260</v>
      </c>
      <c r="N140" s="83">
        <v>320</v>
      </c>
      <c r="O140" s="84">
        <v>0.16666666666666666</v>
      </c>
      <c r="P140" s="84">
        <v>3.3333333333333333E-2</v>
      </c>
      <c r="Q140" s="30">
        <v>182</v>
      </c>
      <c r="R140" s="83">
        <v>350</v>
      </c>
      <c r="S140" s="84">
        <v>6.0606060606060608E-2</v>
      </c>
      <c r="T140" s="83">
        <v>330</v>
      </c>
      <c r="U140" s="83">
        <v>400</v>
      </c>
      <c r="V140" s="84">
        <v>0.20689655172413793</v>
      </c>
      <c r="W140" s="84">
        <v>4.1379310344827586E-2</v>
      </c>
      <c r="X140" s="30">
        <v>202</v>
      </c>
      <c r="Y140" s="83">
        <v>320</v>
      </c>
      <c r="Z140" s="84">
        <v>0.12280701754385964</v>
      </c>
      <c r="AA140" s="83">
        <v>285</v>
      </c>
      <c r="AB140" s="83">
        <v>350</v>
      </c>
      <c r="AC140" s="84">
        <v>0.28000000000000003</v>
      </c>
      <c r="AD140" s="84">
        <v>5.6000000000000008E-2</v>
      </c>
      <c r="AE140" s="30">
        <v>1115</v>
      </c>
      <c r="AF140" s="83">
        <v>365</v>
      </c>
      <c r="AG140" s="84">
        <v>0.10606060606060606</v>
      </c>
      <c r="AH140" s="83">
        <v>330</v>
      </c>
      <c r="AI140" s="83">
        <v>400</v>
      </c>
      <c r="AJ140" s="84">
        <v>0.25862068965517243</v>
      </c>
      <c r="AK140" s="84">
        <v>5.1724137931034489E-2</v>
      </c>
      <c r="AL140" s="30">
        <v>386</v>
      </c>
      <c r="AM140" s="83">
        <v>420</v>
      </c>
      <c r="AN140" s="84">
        <v>0.10526315789473684</v>
      </c>
      <c r="AO140" s="83">
        <v>380</v>
      </c>
      <c r="AP140" s="83">
        <v>460</v>
      </c>
      <c r="AQ140" s="84">
        <v>0.27272727272727271</v>
      </c>
      <c r="AR140" s="84">
        <v>5.4545454545454543E-2</v>
      </c>
      <c r="AS140" s="60"/>
    </row>
    <row r="141" spans="1:45" ht="11">
      <c r="A141" s="10" t="s">
        <v>269</v>
      </c>
      <c r="B141" s="10" t="s">
        <v>270</v>
      </c>
      <c r="C141" s="30">
        <v>23</v>
      </c>
      <c r="D141" s="83">
        <v>220</v>
      </c>
      <c r="E141" s="84">
        <v>7.3170731707317069E-2</v>
      </c>
      <c r="F141" s="83">
        <v>185</v>
      </c>
      <c r="G141" s="83">
        <v>240</v>
      </c>
      <c r="H141" s="84">
        <v>0.22222222222222221</v>
      </c>
      <c r="I141" s="84">
        <v>4.4444444444444439E-2</v>
      </c>
      <c r="J141" s="30">
        <v>64</v>
      </c>
      <c r="K141" s="83">
        <v>280</v>
      </c>
      <c r="L141" s="84">
        <v>7.6923076923076927E-2</v>
      </c>
      <c r="M141" s="83">
        <v>260</v>
      </c>
      <c r="N141" s="83">
        <v>300</v>
      </c>
      <c r="O141" s="84">
        <v>0.21739130434782608</v>
      </c>
      <c r="P141" s="84">
        <v>4.3478260869565216E-2</v>
      </c>
      <c r="Q141" s="30">
        <v>21</v>
      </c>
      <c r="R141" s="83">
        <v>320</v>
      </c>
      <c r="S141" s="84">
        <v>6.6666666666666666E-2</v>
      </c>
      <c r="T141" s="83">
        <v>295</v>
      </c>
      <c r="U141" s="83">
        <v>380</v>
      </c>
      <c r="V141" s="84">
        <v>8.4745762711864403E-2</v>
      </c>
      <c r="W141" s="84">
        <v>1.6949152542372881E-2</v>
      </c>
      <c r="X141" s="30">
        <v>16</v>
      </c>
      <c r="Y141" s="83">
        <v>300</v>
      </c>
      <c r="Z141" s="84">
        <v>9.0909090909090912E-2</v>
      </c>
      <c r="AA141" s="83">
        <v>300</v>
      </c>
      <c r="AB141" s="83">
        <v>318</v>
      </c>
      <c r="AC141" s="84">
        <v>0.25</v>
      </c>
      <c r="AD141" s="84">
        <v>0.05</v>
      </c>
      <c r="AE141" s="30">
        <v>140</v>
      </c>
      <c r="AF141" s="83">
        <v>370</v>
      </c>
      <c r="AG141" s="84">
        <v>0.15625</v>
      </c>
      <c r="AH141" s="83">
        <v>330</v>
      </c>
      <c r="AI141" s="83">
        <v>390</v>
      </c>
      <c r="AJ141" s="84">
        <v>0.27586206896551724</v>
      </c>
      <c r="AK141" s="84">
        <v>5.5172413793103448E-2</v>
      </c>
      <c r="AL141" s="30">
        <v>62</v>
      </c>
      <c r="AM141" s="83">
        <v>425</v>
      </c>
      <c r="AN141" s="84">
        <v>7.5949367088607597E-2</v>
      </c>
      <c r="AO141" s="83">
        <v>400</v>
      </c>
      <c r="AP141" s="83">
        <v>460</v>
      </c>
      <c r="AQ141" s="84">
        <v>0.18055555555555555</v>
      </c>
      <c r="AR141" s="84">
        <v>3.6111111111111108E-2</v>
      </c>
      <c r="AS141" s="60" t="s">
        <v>344</v>
      </c>
    </row>
    <row r="142" spans="1:45" ht="11">
      <c r="B142" s="10" t="s">
        <v>70</v>
      </c>
      <c r="C142" s="30">
        <v>26</v>
      </c>
      <c r="D142" s="83">
        <v>220</v>
      </c>
      <c r="E142" s="84">
        <v>0.22222222222222221</v>
      </c>
      <c r="F142" s="83">
        <v>180</v>
      </c>
      <c r="G142" s="83">
        <v>280</v>
      </c>
      <c r="H142" s="84">
        <v>0.46666666666666667</v>
      </c>
      <c r="I142" s="84">
        <v>9.3333333333333338E-2</v>
      </c>
      <c r="J142" s="30">
        <v>87</v>
      </c>
      <c r="K142" s="83">
        <v>280</v>
      </c>
      <c r="L142" s="84">
        <v>0.12</v>
      </c>
      <c r="M142" s="83">
        <v>250</v>
      </c>
      <c r="N142" s="83">
        <v>320</v>
      </c>
      <c r="O142" s="84">
        <v>0.4358974358974359</v>
      </c>
      <c r="P142" s="84">
        <v>8.7179487179487175E-2</v>
      </c>
      <c r="Q142" s="30">
        <v>13</v>
      </c>
      <c r="R142" s="83">
        <v>350</v>
      </c>
      <c r="S142" s="84">
        <v>9.375E-2</v>
      </c>
      <c r="T142" s="83">
        <v>320</v>
      </c>
      <c r="U142" s="83">
        <v>380</v>
      </c>
      <c r="V142" s="84">
        <v>0.25</v>
      </c>
      <c r="W142" s="84">
        <v>0.05</v>
      </c>
      <c r="X142" s="30">
        <v>34</v>
      </c>
      <c r="Y142" s="83">
        <v>320</v>
      </c>
      <c r="Z142" s="84">
        <v>0.16363636363636364</v>
      </c>
      <c r="AA142" s="83">
        <v>290</v>
      </c>
      <c r="AB142" s="83">
        <v>350</v>
      </c>
      <c r="AC142" s="84">
        <v>0.45454545454545453</v>
      </c>
      <c r="AD142" s="84">
        <v>9.0909090909090912E-2</v>
      </c>
      <c r="AE142" s="30">
        <v>127</v>
      </c>
      <c r="AF142" s="83">
        <v>360</v>
      </c>
      <c r="AG142" s="84">
        <v>9.0909090909090912E-2</v>
      </c>
      <c r="AH142" s="83">
        <v>330</v>
      </c>
      <c r="AI142" s="83">
        <v>400</v>
      </c>
      <c r="AJ142" s="84">
        <v>0.38461538461538464</v>
      </c>
      <c r="AK142" s="84">
        <v>7.6923076923076927E-2</v>
      </c>
      <c r="AL142" s="30">
        <v>47</v>
      </c>
      <c r="AM142" s="83">
        <v>420</v>
      </c>
      <c r="AN142" s="84">
        <v>6.3291139240506333E-2</v>
      </c>
      <c r="AO142" s="83">
        <v>385</v>
      </c>
      <c r="AP142" s="83">
        <v>475</v>
      </c>
      <c r="AQ142" s="84">
        <v>0.29230769230769232</v>
      </c>
      <c r="AR142" s="84">
        <v>5.8461538461538468E-2</v>
      </c>
      <c r="AS142" s="60" t="s">
        <v>344</v>
      </c>
    </row>
    <row r="143" spans="1:45" ht="11">
      <c r="B143" s="10" t="s">
        <v>271</v>
      </c>
      <c r="C143" s="30" t="s">
        <v>41</v>
      </c>
      <c r="D143" s="83" t="s">
        <v>41</v>
      </c>
      <c r="E143" s="84" t="s">
        <v>41</v>
      </c>
      <c r="F143" s="83" t="s">
        <v>41</v>
      </c>
      <c r="G143" s="83" t="s">
        <v>41</v>
      </c>
      <c r="H143" s="84" t="s">
        <v>41</v>
      </c>
      <c r="I143" s="84" t="s">
        <v>41</v>
      </c>
      <c r="J143" s="30">
        <v>27</v>
      </c>
      <c r="K143" s="83">
        <v>320</v>
      </c>
      <c r="L143" s="84">
        <v>6.6666666666666666E-2</v>
      </c>
      <c r="M143" s="83">
        <v>300</v>
      </c>
      <c r="N143" s="83">
        <v>350</v>
      </c>
      <c r="O143" s="84">
        <v>0.23076923076923078</v>
      </c>
      <c r="P143" s="84">
        <v>4.6153846153846156E-2</v>
      </c>
      <c r="Q143" s="30" t="s">
        <v>41</v>
      </c>
      <c r="R143" s="83" t="s">
        <v>41</v>
      </c>
      <c r="S143" s="84" t="s">
        <v>41</v>
      </c>
      <c r="T143" s="83" t="s">
        <v>41</v>
      </c>
      <c r="U143" s="83" t="s">
        <v>41</v>
      </c>
      <c r="V143" s="84" t="s">
        <v>41</v>
      </c>
      <c r="W143" s="84" t="s">
        <v>41</v>
      </c>
      <c r="X143" s="30">
        <v>31</v>
      </c>
      <c r="Y143" s="83">
        <v>350</v>
      </c>
      <c r="Z143" s="84">
        <v>2.9411764705882353E-2</v>
      </c>
      <c r="AA143" s="83">
        <v>335</v>
      </c>
      <c r="AB143" s="83">
        <v>395</v>
      </c>
      <c r="AC143" s="84">
        <v>0.20689655172413793</v>
      </c>
      <c r="AD143" s="84">
        <v>4.1379310344827586E-2</v>
      </c>
      <c r="AE143" s="30">
        <v>86</v>
      </c>
      <c r="AF143" s="83">
        <v>398</v>
      </c>
      <c r="AG143" s="84">
        <v>0.11173184357541899</v>
      </c>
      <c r="AH143" s="83">
        <v>360</v>
      </c>
      <c r="AI143" s="83">
        <v>460</v>
      </c>
      <c r="AJ143" s="84">
        <v>0.24374999999999999</v>
      </c>
      <c r="AK143" s="84">
        <v>4.8750000000000002E-2</v>
      </c>
      <c r="AL143" s="30">
        <v>23</v>
      </c>
      <c r="AM143" s="83">
        <v>450</v>
      </c>
      <c r="AN143" s="84">
        <v>5.8823529411764705E-2</v>
      </c>
      <c r="AO143" s="83">
        <v>420</v>
      </c>
      <c r="AP143" s="83">
        <v>460</v>
      </c>
      <c r="AQ143" s="84">
        <v>0.18421052631578946</v>
      </c>
      <c r="AR143" s="84">
        <v>3.6842105263157891E-2</v>
      </c>
      <c r="AS143" s="60" t="s">
        <v>344</v>
      </c>
    </row>
    <row r="144" spans="1:45" ht="11">
      <c r="B144" s="10" t="s">
        <v>272</v>
      </c>
      <c r="C144" s="30">
        <v>25</v>
      </c>
      <c r="D144" s="83">
        <v>200</v>
      </c>
      <c r="E144" s="84">
        <v>0.1111111111111111</v>
      </c>
      <c r="F144" s="83">
        <v>170</v>
      </c>
      <c r="G144" s="83">
        <v>240</v>
      </c>
      <c r="H144" s="84">
        <v>0.25</v>
      </c>
      <c r="I144" s="84">
        <v>0.05</v>
      </c>
      <c r="J144" s="30">
        <v>84</v>
      </c>
      <c r="K144" s="83">
        <v>298</v>
      </c>
      <c r="L144" s="84">
        <v>6.4285714285714279E-2</v>
      </c>
      <c r="M144" s="83">
        <v>265</v>
      </c>
      <c r="N144" s="83">
        <v>328</v>
      </c>
      <c r="O144" s="84">
        <v>0.192</v>
      </c>
      <c r="P144" s="84">
        <v>3.8400000000000004E-2</v>
      </c>
      <c r="Q144" s="30">
        <v>29</v>
      </c>
      <c r="R144" s="83">
        <v>390</v>
      </c>
      <c r="S144" s="84">
        <v>0.14705882352941177</v>
      </c>
      <c r="T144" s="83">
        <v>340</v>
      </c>
      <c r="U144" s="83">
        <v>430</v>
      </c>
      <c r="V144" s="84">
        <v>0.36842105263157893</v>
      </c>
      <c r="W144" s="84">
        <v>7.3684210526315783E-2</v>
      </c>
      <c r="X144" s="30">
        <v>17</v>
      </c>
      <c r="Y144" s="83">
        <v>285</v>
      </c>
      <c r="Z144" s="84">
        <v>-8.0645161290322578E-2</v>
      </c>
      <c r="AA144" s="83">
        <v>280</v>
      </c>
      <c r="AB144" s="83">
        <v>330</v>
      </c>
      <c r="AC144" s="84">
        <v>3.6363636363636362E-2</v>
      </c>
      <c r="AD144" s="84">
        <v>7.2727272727272727E-3</v>
      </c>
      <c r="AE144" s="30">
        <v>138</v>
      </c>
      <c r="AF144" s="83">
        <v>370</v>
      </c>
      <c r="AG144" s="84">
        <v>4.2253521126760563E-2</v>
      </c>
      <c r="AH144" s="83">
        <v>330</v>
      </c>
      <c r="AI144" s="83">
        <v>410</v>
      </c>
      <c r="AJ144" s="84">
        <v>0.15625</v>
      </c>
      <c r="AK144" s="84">
        <v>3.125E-2</v>
      </c>
      <c r="AL144" s="30">
        <v>63</v>
      </c>
      <c r="AM144" s="83">
        <v>470</v>
      </c>
      <c r="AN144" s="84">
        <v>6.8181818181818177E-2</v>
      </c>
      <c r="AO144" s="83">
        <v>450</v>
      </c>
      <c r="AP144" s="83">
        <v>500</v>
      </c>
      <c r="AQ144" s="84">
        <v>0.17499999999999999</v>
      </c>
      <c r="AR144" s="84">
        <v>3.4999999999999996E-2</v>
      </c>
      <c r="AS144" s="60" t="s">
        <v>344</v>
      </c>
    </row>
    <row r="145" spans="2:45" ht="11">
      <c r="B145" s="10" t="s">
        <v>273</v>
      </c>
      <c r="C145" s="30">
        <v>21</v>
      </c>
      <c r="D145" s="83">
        <v>180</v>
      </c>
      <c r="E145" s="84">
        <v>0.16129032258064516</v>
      </c>
      <c r="F145" s="83">
        <v>160</v>
      </c>
      <c r="G145" s="83">
        <v>210</v>
      </c>
      <c r="H145" s="84">
        <v>0.38461538461538464</v>
      </c>
      <c r="I145" s="84">
        <v>7.6923076923076927E-2</v>
      </c>
      <c r="J145" s="30">
        <v>34</v>
      </c>
      <c r="K145" s="83">
        <v>250</v>
      </c>
      <c r="L145" s="84">
        <v>8.6956521739130432E-2</v>
      </c>
      <c r="M145" s="83">
        <v>220</v>
      </c>
      <c r="N145" s="83">
        <v>280</v>
      </c>
      <c r="O145" s="84">
        <v>0.35135135135135137</v>
      </c>
      <c r="P145" s="84">
        <v>7.0270270270270274E-2</v>
      </c>
      <c r="Q145" s="30" t="s">
        <v>41</v>
      </c>
      <c r="R145" s="83" t="s">
        <v>41</v>
      </c>
      <c r="S145" s="84" t="s">
        <v>41</v>
      </c>
      <c r="T145" s="83" t="s">
        <v>41</v>
      </c>
      <c r="U145" s="83" t="s">
        <v>41</v>
      </c>
      <c r="V145" s="84" t="s">
        <v>41</v>
      </c>
      <c r="W145" s="84" t="s">
        <v>41</v>
      </c>
      <c r="X145" s="30">
        <v>35</v>
      </c>
      <c r="Y145" s="83">
        <v>275</v>
      </c>
      <c r="Z145" s="84">
        <v>0.12244897959183673</v>
      </c>
      <c r="AA145" s="83">
        <v>250</v>
      </c>
      <c r="AB145" s="83">
        <v>310</v>
      </c>
      <c r="AC145" s="84">
        <v>0.34146341463414637</v>
      </c>
      <c r="AD145" s="84">
        <v>6.8292682926829273E-2</v>
      </c>
      <c r="AE145" s="30">
        <v>113</v>
      </c>
      <c r="AF145" s="83">
        <v>310</v>
      </c>
      <c r="AG145" s="84">
        <v>6.8965517241379309E-2</v>
      </c>
      <c r="AH145" s="83">
        <v>280</v>
      </c>
      <c r="AI145" s="83">
        <v>350</v>
      </c>
      <c r="AJ145" s="84">
        <v>0.29166666666666669</v>
      </c>
      <c r="AK145" s="84">
        <v>5.8333333333333334E-2</v>
      </c>
      <c r="AL145" s="30">
        <v>34</v>
      </c>
      <c r="AM145" s="83">
        <v>355</v>
      </c>
      <c r="AN145" s="84">
        <v>7.575757575757576E-2</v>
      </c>
      <c r="AO145" s="83">
        <v>310</v>
      </c>
      <c r="AP145" s="83">
        <v>450</v>
      </c>
      <c r="AQ145" s="84">
        <v>0.18333333333333332</v>
      </c>
      <c r="AR145" s="84">
        <v>3.6666666666666667E-2</v>
      </c>
      <c r="AS145" s="60" t="s">
        <v>344</v>
      </c>
    </row>
    <row r="146" spans="2:45" ht="11">
      <c r="B146" s="10" t="s">
        <v>1</v>
      </c>
      <c r="C146" s="30">
        <v>31</v>
      </c>
      <c r="D146" s="83">
        <v>225</v>
      </c>
      <c r="E146" s="84">
        <v>-0.14448669201520911</v>
      </c>
      <c r="F146" s="83">
        <v>180</v>
      </c>
      <c r="G146" s="83">
        <v>275</v>
      </c>
      <c r="H146" s="84">
        <v>0.3392857142857143</v>
      </c>
      <c r="I146" s="84">
        <v>6.7857142857142866E-2</v>
      </c>
      <c r="J146" s="30">
        <v>132</v>
      </c>
      <c r="K146" s="83">
        <v>270</v>
      </c>
      <c r="L146" s="84">
        <v>0.10204081632653061</v>
      </c>
      <c r="M146" s="83">
        <v>230</v>
      </c>
      <c r="N146" s="83">
        <v>300</v>
      </c>
      <c r="O146" s="84">
        <v>0.2857142857142857</v>
      </c>
      <c r="P146" s="84">
        <v>5.7142857142857141E-2</v>
      </c>
      <c r="Q146" s="30">
        <v>57</v>
      </c>
      <c r="R146" s="83">
        <v>355</v>
      </c>
      <c r="S146" s="84">
        <v>0.109375</v>
      </c>
      <c r="T146" s="83">
        <v>300</v>
      </c>
      <c r="U146" s="83">
        <v>380</v>
      </c>
      <c r="V146" s="84">
        <v>0.22413793103448276</v>
      </c>
      <c r="W146" s="84">
        <v>4.4827586206896551E-2</v>
      </c>
      <c r="X146" s="30">
        <v>36</v>
      </c>
      <c r="Y146" s="83">
        <v>273</v>
      </c>
      <c r="Z146" s="84">
        <v>3.0188679245283019E-2</v>
      </c>
      <c r="AA146" s="83">
        <v>225</v>
      </c>
      <c r="AB146" s="83">
        <v>300</v>
      </c>
      <c r="AC146" s="84">
        <v>0.36499999999999999</v>
      </c>
      <c r="AD146" s="84">
        <v>7.2999999999999995E-2</v>
      </c>
      <c r="AE146" s="30">
        <v>233</v>
      </c>
      <c r="AF146" s="83">
        <v>330</v>
      </c>
      <c r="AG146" s="84">
        <v>0.11864406779661017</v>
      </c>
      <c r="AH146" s="83">
        <v>280</v>
      </c>
      <c r="AI146" s="83">
        <v>380</v>
      </c>
      <c r="AJ146" s="84">
        <v>0.26923076923076922</v>
      </c>
      <c r="AK146" s="84">
        <v>5.3846153846153842E-2</v>
      </c>
      <c r="AL146" s="30">
        <v>61</v>
      </c>
      <c r="AM146" s="83">
        <v>425</v>
      </c>
      <c r="AN146" s="84">
        <v>0.13333333333333333</v>
      </c>
      <c r="AO146" s="83">
        <v>360</v>
      </c>
      <c r="AP146" s="83">
        <v>500</v>
      </c>
      <c r="AQ146" s="84">
        <v>0.239067055393586</v>
      </c>
      <c r="AR146" s="84">
        <v>4.78134110787172E-2</v>
      </c>
      <c r="AS146" s="60" t="s">
        <v>344</v>
      </c>
    </row>
    <row r="147" spans="2:45" ht="11">
      <c r="B147" s="10" t="s">
        <v>2</v>
      </c>
      <c r="C147" s="30">
        <v>61</v>
      </c>
      <c r="D147" s="83">
        <v>210</v>
      </c>
      <c r="E147" s="84">
        <v>0</v>
      </c>
      <c r="F147" s="83">
        <v>180</v>
      </c>
      <c r="G147" s="83">
        <v>335</v>
      </c>
      <c r="H147" s="84">
        <v>0.16666666666666666</v>
      </c>
      <c r="I147" s="84">
        <v>3.3333333333333333E-2</v>
      </c>
      <c r="J147" s="30">
        <v>195</v>
      </c>
      <c r="K147" s="83">
        <v>250</v>
      </c>
      <c r="L147" s="84">
        <v>4.1666666666666664E-2</v>
      </c>
      <c r="M147" s="83">
        <v>230</v>
      </c>
      <c r="N147" s="83">
        <v>280</v>
      </c>
      <c r="O147" s="84">
        <v>0.25</v>
      </c>
      <c r="P147" s="84">
        <v>0.05</v>
      </c>
      <c r="Q147" s="30">
        <v>57</v>
      </c>
      <c r="R147" s="83">
        <v>330</v>
      </c>
      <c r="S147" s="84">
        <v>3.125E-2</v>
      </c>
      <c r="T147" s="83">
        <v>305</v>
      </c>
      <c r="U147" s="83">
        <v>360</v>
      </c>
      <c r="V147" s="84">
        <v>0.26923076923076922</v>
      </c>
      <c r="W147" s="84">
        <v>5.3846153846153842E-2</v>
      </c>
      <c r="X147" s="30">
        <v>89</v>
      </c>
      <c r="Y147" s="83">
        <v>280</v>
      </c>
      <c r="Z147" s="84">
        <v>4.4776119402985072E-2</v>
      </c>
      <c r="AA147" s="83">
        <v>260</v>
      </c>
      <c r="AB147" s="83">
        <v>320</v>
      </c>
      <c r="AC147" s="84">
        <v>0.21739130434782608</v>
      </c>
      <c r="AD147" s="84">
        <v>4.3478260869565216E-2</v>
      </c>
      <c r="AE147" s="30">
        <v>554</v>
      </c>
      <c r="AF147" s="83">
        <v>350</v>
      </c>
      <c r="AG147" s="84">
        <v>4.4776119402985072E-2</v>
      </c>
      <c r="AH147" s="83">
        <v>320</v>
      </c>
      <c r="AI147" s="83">
        <v>385</v>
      </c>
      <c r="AJ147" s="84">
        <v>0.20689655172413793</v>
      </c>
      <c r="AK147" s="84">
        <v>4.1379310344827586E-2</v>
      </c>
      <c r="AL147" s="30">
        <v>140</v>
      </c>
      <c r="AM147" s="83">
        <v>400</v>
      </c>
      <c r="AN147" s="84">
        <v>2.564102564102564E-2</v>
      </c>
      <c r="AO147" s="83">
        <v>360</v>
      </c>
      <c r="AP147" s="83">
        <v>450</v>
      </c>
      <c r="AQ147" s="84">
        <v>0.21212121212121213</v>
      </c>
      <c r="AR147" s="84">
        <v>4.2424242424242427E-2</v>
      </c>
      <c r="AS147" s="60" t="s">
        <v>344</v>
      </c>
    </row>
    <row r="148" spans="2:45" ht="11">
      <c r="B148" s="10" t="s">
        <v>274</v>
      </c>
      <c r="C148" s="30">
        <v>73</v>
      </c>
      <c r="D148" s="83">
        <v>180</v>
      </c>
      <c r="E148" s="84">
        <v>0.125</v>
      </c>
      <c r="F148" s="83">
        <v>170</v>
      </c>
      <c r="G148" s="83">
        <v>200</v>
      </c>
      <c r="H148" s="84">
        <v>0.33333333333333331</v>
      </c>
      <c r="I148" s="84">
        <v>6.6666666666666666E-2</v>
      </c>
      <c r="J148" s="30">
        <v>83</v>
      </c>
      <c r="K148" s="83">
        <v>230</v>
      </c>
      <c r="L148" s="84">
        <v>0.15</v>
      </c>
      <c r="M148" s="83">
        <v>210</v>
      </c>
      <c r="N148" s="83">
        <v>250</v>
      </c>
      <c r="O148" s="84">
        <v>0.4375</v>
      </c>
      <c r="P148" s="84">
        <v>8.7499999999999994E-2</v>
      </c>
      <c r="Q148" s="30" t="s">
        <v>41</v>
      </c>
      <c r="R148" s="83" t="s">
        <v>41</v>
      </c>
      <c r="S148" s="84" t="s">
        <v>41</v>
      </c>
      <c r="T148" s="83" t="s">
        <v>41</v>
      </c>
      <c r="U148" s="83" t="s">
        <v>41</v>
      </c>
      <c r="V148" s="84" t="s">
        <v>41</v>
      </c>
      <c r="W148" s="84" t="s">
        <v>41</v>
      </c>
      <c r="X148" s="30">
        <v>46</v>
      </c>
      <c r="Y148" s="83">
        <v>253</v>
      </c>
      <c r="Z148" s="84">
        <v>1.2E-2</v>
      </c>
      <c r="AA148" s="83">
        <v>225</v>
      </c>
      <c r="AB148" s="83">
        <v>280</v>
      </c>
      <c r="AC148" s="84">
        <v>0.40555555555555556</v>
      </c>
      <c r="AD148" s="84">
        <v>8.1111111111111106E-2</v>
      </c>
      <c r="AE148" s="30">
        <v>167</v>
      </c>
      <c r="AF148" s="83">
        <v>300</v>
      </c>
      <c r="AG148" s="84">
        <v>8.6956521739130432E-2</v>
      </c>
      <c r="AH148" s="83">
        <v>280</v>
      </c>
      <c r="AI148" s="83">
        <v>330</v>
      </c>
      <c r="AJ148" s="84">
        <v>0.25</v>
      </c>
      <c r="AK148" s="84">
        <v>0.05</v>
      </c>
      <c r="AL148" s="30">
        <v>40</v>
      </c>
      <c r="AM148" s="83">
        <v>385</v>
      </c>
      <c r="AN148" s="84">
        <v>0.1</v>
      </c>
      <c r="AO148" s="83">
        <v>320</v>
      </c>
      <c r="AP148" s="83">
        <v>415</v>
      </c>
      <c r="AQ148" s="84">
        <v>0.30508474576271188</v>
      </c>
      <c r="AR148" s="84">
        <v>6.1016949152542375E-2</v>
      </c>
      <c r="AS148" s="60" t="s">
        <v>344</v>
      </c>
    </row>
    <row r="149" spans="2:45" ht="11">
      <c r="B149" s="10" t="s">
        <v>275</v>
      </c>
      <c r="C149" s="30">
        <v>32</v>
      </c>
      <c r="D149" s="83">
        <v>188</v>
      </c>
      <c r="E149" s="84">
        <v>0.17499999999999999</v>
      </c>
      <c r="F149" s="83">
        <v>170</v>
      </c>
      <c r="G149" s="83">
        <v>210</v>
      </c>
      <c r="H149" s="84">
        <v>0.34285714285714286</v>
      </c>
      <c r="I149" s="84">
        <v>6.8571428571428575E-2</v>
      </c>
      <c r="J149" s="30">
        <v>94</v>
      </c>
      <c r="K149" s="83">
        <v>210</v>
      </c>
      <c r="L149" s="84">
        <v>7.6923076923076927E-2</v>
      </c>
      <c r="M149" s="83">
        <v>190</v>
      </c>
      <c r="N149" s="83">
        <v>240</v>
      </c>
      <c r="O149" s="84">
        <v>0.13513513513513514</v>
      </c>
      <c r="P149" s="84">
        <v>2.7027027027027029E-2</v>
      </c>
      <c r="Q149" s="30" t="s">
        <v>41</v>
      </c>
      <c r="R149" s="83" t="s">
        <v>41</v>
      </c>
      <c r="S149" s="84" t="s">
        <v>41</v>
      </c>
      <c r="T149" s="83" t="s">
        <v>41</v>
      </c>
      <c r="U149" s="83" t="s">
        <v>41</v>
      </c>
      <c r="V149" s="84" t="s">
        <v>41</v>
      </c>
      <c r="W149" s="84" t="s">
        <v>41</v>
      </c>
      <c r="X149" s="30">
        <v>53</v>
      </c>
      <c r="Y149" s="83">
        <v>235</v>
      </c>
      <c r="Z149" s="84">
        <v>0.11904761904761904</v>
      </c>
      <c r="AA149" s="83">
        <v>210</v>
      </c>
      <c r="AB149" s="83">
        <v>260</v>
      </c>
      <c r="AC149" s="84">
        <v>0.30555555555555558</v>
      </c>
      <c r="AD149" s="84">
        <v>6.1111111111111116E-2</v>
      </c>
      <c r="AE149" s="30">
        <v>207</v>
      </c>
      <c r="AF149" s="83">
        <v>290</v>
      </c>
      <c r="AG149" s="84">
        <v>0.11538461538461539</v>
      </c>
      <c r="AH149" s="83">
        <v>250</v>
      </c>
      <c r="AI149" s="83">
        <v>330</v>
      </c>
      <c r="AJ149" s="84">
        <v>0.38095238095238093</v>
      </c>
      <c r="AK149" s="84">
        <v>7.6190476190476183E-2</v>
      </c>
      <c r="AL149" s="30">
        <v>26</v>
      </c>
      <c r="AM149" s="83">
        <v>400</v>
      </c>
      <c r="AN149" s="84">
        <v>0.33333333333333331</v>
      </c>
      <c r="AO149" s="83">
        <v>310</v>
      </c>
      <c r="AP149" s="83">
        <v>435</v>
      </c>
      <c r="AQ149" s="84">
        <v>0.50943396226415094</v>
      </c>
      <c r="AR149" s="84">
        <v>0.10188679245283019</v>
      </c>
      <c r="AS149" s="60" t="s">
        <v>344</v>
      </c>
    </row>
    <row r="150" spans="2:45" ht="11">
      <c r="B150" s="10" t="s">
        <v>276</v>
      </c>
      <c r="C150" s="30" t="s">
        <v>41</v>
      </c>
      <c r="D150" s="83" t="s">
        <v>41</v>
      </c>
      <c r="E150" s="84" t="s">
        <v>41</v>
      </c>
      <c r="F150" s="83" t="s">
        <v>41</v>
      </c>
      <c r="G150" s="83" t="s">
        <v>41</v>
      </c>
      <c r="H150" s="84" t="s">
        <v>41</v>
      </c>
      <c r="I150" s="84" t="s">
        <v>41</v>
      </c>
      <c r="J150" s="30">
        <v>49</v>
      </c>
      <c r="K150" s="83">
        <v>410</v>
      </c>
      <c r="L150" s="84">
        <v>0.1388888888888889</v>
      </c>
      <c r="M150" s="83">
        <v>380</v>
      </c>
      <c r="N150" s="83">
        <v>460</v>
      </c>
      <c r="O150" s="84">
        <v>0.36666666666666664</v>
      </c>
      <c r="P150" s="84">
        <v>7.3333333333333334E-2</v>
      </c>
      <c r="Q150" s="30">
        <v>30</v>
      </c>
      <c r="R150" s="83">
        <v>480</v>
      </c>
      <c r="S150" s="84">
        <v>0.2</v>
      </c>
      <c r="T150" s="83">
        <v>450</v>
      </c>
      <c r="U150" s="83">
        <v>510</v>
      </c>
      <c r="V150" s="84">
        <v>0.21518987341772153</v>
      </c>
      <c r="W150" s="84">
        <v>4.3037974683544304E-2</v>
      </c>
      <c r="X150" s="30">
        <v>20</v>
      </c>
      <c r="Y150" s="83">
        <v>455</v>
      </c>
      <c r="Z150" s="84">
        <v>0.2638888888888889</v>
      </c>
      <c r="AA150" s="83">
        <v>410</v>
      </c>
      <c r="AB150" s="83">
        <v>500</v>
      </c>
      <c r="AC150" s="84">
        <v>0.4086687306501548</v>
      </c>
      <c r="AD150" s="84">
        <v>8.1733746130030954E-2</v>
      </c>
      <c r="AE150" s="30">
        <v>188</v>
      </c>
      <c r="AF150" s="83">
        <v>498</v>
      </c>
      <c r="AG150" s="84">
        <v>0.18571428571428572</v>
      </c>
      <c r="AH150" s="83">
        <v>450</v>
      </c>
      <c r="AI150" s="83">
        <v>550</v>
      </c>
      <c r="AJ150" s="84">
        <v>0.34594594594594597</v>
      </c>
      <c r="AK150" s="84">
        <v>6.918918918918919E-2</v>
      </c>
      <c r="AL150" s="30">
        <v>95</v>
      </c>
      <c r="AM150" s="83">
        <v>560</v>
      </c>
      <c r="AN150" s="84">
        <v>0.17894736842105263</v>
      </c>
      <c r="AO150" s="83">
        <v>520</v>
      </c>
      <c r="AP150" s="83">
        <v>680</v>
      </c>
      <c r="AQ150" s="84">
        <v>0.30232558139534882</v>
      </c>
      <c r="AR150" s="84">
        <v>6.0465116279069767E-2</v>
      </c>
      <c r="AS150" s="60" t="s">
        <v>344</v>
      </c>
    </row>
    <row r="151" spans="2:45" ht="11">
      <c r="B151" s="10" t="s">
        <v>277</v>
      </c>
      <c r="C151" s="30">
        <v>18</v>
      </c>
      <c r="D151" s="83">
        <v>235</v>
      </c>
      <c r="E151" s="84">
        <v>0.38235294117647056</v>
      </c>
      <c r="F151" s="83">
        <v>180</v>
      </c>
      <c r="G151" s="83">
        <v>275</v>
      </c>
      <c r="H151" s="84">
        <v>0.5161290322580645</v>
      </c>
      <c r="I151" s="84">
        <v>0.1032258064516129</v>
      </c>
      <c r="J151" s="30">
        <v>63</v>
      </c>
      <c r="K151" s="83">
        <v>290</v>
      </c>
      <c r="L151" s="84">
        <v>0.11538461538461539</v>
      </c>
      <c r="M151" s="83">
        <v>250</v>
      </c>
      <c r="N151" s="83">
        <v>330</v>
      </c>
      <c r="O151" s="84">
        <v>0.70588235294117652</v>
      </c>
      <c r="P151" s="84">
        <v>0.14117647058823529</v>
      </c>
      <c r="Q151" s="30" t="s">
        <v>41</v>
      </c>
      <c r="R151" s="83" t="s">
        <v>41</v>
      </c>
      <c r="S151" s="84" t="s">
        <v>41</v>
      </c>
      <c r="T151" s="83" t="s">
        <v>41</v>
      </c>
      <c r="U151" s="83" t="s">
        <v>41</v>
      </c>
      <c r="V151" s="84" t="s">
        <v>41</v>
      </c>
      <c r="W151" s="84" t="s">
        <v>41</v>
      </c>
      <c r="X151" s="30">
        <v>31</v>
      </c>
      <c r="Y151" s="83">
        <v>340</v>
      </c>
      <c r="Z151" s="84">
        <v>0.19298245614035087</v>
      </c>
      <c r="AA151" s="83">
        <v>300</v>
      </c>
      <c r="AB151" s="83">
        <v>360</v>
      </c>
      <c r="AC151" s="84">
        <v>0.51111111111111107</v>
      </c>
      <c r="AD151" s="84">
        <v>0.10222222222222221</v>
      </c>
      <c r="AE151" s="30">
        <v>129</v>
      </c>
      <c r="AF151" s="83">
        <v>350</v>
      </c>
      <c r="AG151" s="84">
        <v>9.375E-2</v>
      </c>
      <c r="AH151" s="83">
        <v>320</v>
      </c>
      <c r="AI151" s="83">
        <v>380</v>
      </c>
      <c r="AJ151" s="84">
        <v>0.52173913043478259</v>
      </c>
      <c r="AK151" s="84">
        <v>0.10434782608695652</v>
      </c>
      <c r="AL151" s="30">
        <v>35</v>
      </c>
      <c r="AM151" s="83">
        <v>400</v>
      </c>
      <c r="AN151" s="84">
        <v>5.2631578947368418E-2</v>
      </c>
      <c r="AO151" s="83">
        <v>360</v>
      </c>
      <c r="AP151" s="83">
        <v>475</v>
      </c>
      <c r="AQ151" s="84">
        <v>0.33333333333333331</v>
      </c>
      <c r="AR151" s="84">
        <v>6.6666666666666666E-2</v>
      </c>
      <c r="AS151" s="60" t="s">
        <v>344</v>
      </c>
    </row>
    <row r="152" spans="2:45" ht="11">
      <c r="B152" s="10" t="s">
        <v>278</v>
      </c>
      <c r="C152" s="30">
        <v>73</v>
      </c>
      <c r="D152" s="83">
        <v>200</v>
      </c>
      <c r="E152" s="84">
        <v>0</v>
      </c>
      <c r="F152" s="83">
        <v>190</v>
      </c>
      <c r="G152" s="83">
        <v>235</v>
      </c>
      <c r="H152" s="84">
        <v>0.17647058823529413</v>
      </c>
      <c r="I152" s="84">
        <v>3.5294117647058823E-2</v>
      </c>
      <c r="J152" s="30">
        <v>154</v>
      </c>
      <c r="K152" s="83">
        <v>290</v>
      </c>
      <c r="L152" s="84">
        <v>0.16</v>
      </c>
      <c r="M152" s="83">
        <v>250</v>
      </c>
      <c r="N152" s="83">
        <v>350</v>
      </c>
      <c r="O152" s="84">
        <v>0.20833333333333334</v>
      </c>
      <c r="P152" s="84">
        <v>4.1666666666666671E-2</v>
      </c>
      <c r="Q152" s="30">
        <v>37</v>
      </c>
      <c r="R152" s="83">
        <v>350</v>
      </c>
      <c r="S152" s="84">
        <v>1.4492753623188406E-2</v>
      </c>
      <c r="T152" s="83">
        <v>330</v>
      </c>
      <c r="U152" s="83">
        <v>420</v>
      </c>
      <c r="V152" s="84">
        <v>0.14754098360655737</v>
      </c>
      <c r="W152" s="84">
        <v>2.9508196721311476E-2</v>
      </c>
      <c r="X152" s="30">
        <v>58</v>
      </c>
      <c r="Y152" s="83">
        <v>295</v>
      </c>
      <c r="Z152" s="84">
        <v>0.13461538461538461</v>
      </c>
      <c r="AA152" s="83">
        <v>270</v>
      </c>
      <c r="AB152" s="83">
        <v>350</v>
      </c>
      <c r="AC152" s="84">
        <v>0.28260869565217389</v>
      </c>
      <c r="AD152" s="84">
        <v>5.6521739130434775E-2</v>
      </c>
      <c r="AE152" s="30">
        <v>276</v>
      </c>
      <c r="AF152" s="83">
        <v>350</v>
      </c>
      <c r="AG152" s="84">
        <v>0.12903225806451613</v>
      </c>
      <c r="AH152" s="83">
        <v>300</v>
      </c>
      <c r="AI152" s="83">
        <v>380</v>
      </c>
      <c r="AJ152" s="84">
        <v>0.25</v>
      </c>
      <c r="AK152" s="84">
        <v>0.05</v>
      </c>
      <c r="AL152" s="30">
        <v>152</v>
      </c>
      <c r="AM152" s="83">
        <v>420</v>
      </c>
      <c r="AN152" s="84">
        <v>7.6923076923076927E-2</v>
      </c>
      <c r="AO152" s="83">
        <v>390</v>
      </c>
      <c r="AP152" s="83">
        <v>450</v>
      </c>
      <c r="AQ152" s="84">
        <v>0.16666666666666666</v>
      </c>
      <c r="AR152" s="84">
        <v>3.3333333333333333E-2</v>
      </c>
      <c r="AS152" s="60" t="s">
        <v>344</v>
      </c>
    </row>
    <row r="153" spans="2:45" ht="11">
      <c r="B153" s="10" t="s">
        <v>279</v>
      </c>
      <c r="C153" s="30">
        <v>15</v>
      </c>
      <c r="D153" s="83">
        <v>200</v>
      </c>
      <c r="E153" s="84">
        <v>-3.8461538461538464E-2</v>
      </c>
      <c r="F153" s="83">
        <v>180</v>
      </c>
      <c r="G153" s="83">
        <v>230</v>
      </c>
      <c r="H153" s="84">
        <v>0.29032258064516131</v>
      </c>
      <c r="I153" s="84">
        <v>5.8064516129032261E-2</v>
      </c>
      <c r="J153" s="30">
        <v>41</v>
      </c>
      <c r="K153" s="83">
        <v>255</v>
      </c>
      <c r="L153" s="84">
        <v>0.02</v>
      </c>
      <c r="M153" s="83">
        <v>240</v>
      </c>
      <c r="N153" s="83">
        <v>270</v>
      </c>
      <c r="O153" s="84">
        <v>0.27500000000000002</v>
      </c>
      <c r="P153" s="84">
        <v>5.5000000000000007E-2</v>
      </c>
      <c r="Q153" s="30" t="s">
        <v>41</v>
      </c>
      <c r="R153" s="83" t="s">
        <v>41</v>
      </c>
      <c r="S153" s="84" t="s">
        <v>41</v>
      </c>
      <c r="T153" s="83" t="s">
        <v>41</v>
      </c>
      <c r="U153" s="83" t="s">
        <v>41</v>
      </c>
      <c r="V153" s="84" t="s">
        <v>41</v>
      </c>
      <c r="W153" s="84" t="s">
        <v>41</v>
      </c>
      <c r="X153" s="30">
        <v>15</v>
      </c>
      <c r="Y153" s="83">
        <v>300</v>
      </c>
      <c r="Z153" s="84">
        <v>0.15384615384615385</v>
      </c>
      <c r="AA153" s="83">
        <v>250</v>
      </c>
      <c r="AB153" s="83">
        <v>360</v>
      </c>
      <c r="AC153" s="84">
        <v>0.25</v>
      </c>
      <c r="AD153" s="84">
        <v>0.05</v>
      </c>
      <c r="AE153" s="30">
        <v>84</v>
      </c>
      <c r="AF153" s="83">
        <v>330</v>
      </c>
      <c r="AG153" s="84">
        <v>3.125E-2</v>
      </c>
      <c r="AH153" s="83">
        <v>290</v>
      </c>
      <c r="AI153" s="83">
        <v>360</v>
      </c>
      <c r="AJ153" s="84">
        <v>0.29411764705882354</v>
      </c>
      <c r="AK153" s="84">
        <v>5.8823529411764705E-2</v>
      </c>
      <c r="AL153" s="30">
        <v>13</v>
      </c>
      <c r="AM153" s="83">
        <v>400</v>
      </c>
      <c r="AN153" s="84">
        <v>1.2658227848101266E-2</v>
      </c>
      <c r="AO153" s="83">
        <v>360</v>
      </c>
      <c r="AP153" s="83">
        <v>460</v>
      </c>
      <c r="AQ153" s="84">
        <v>0.17647058823529413</v>
      </c>
      <c r="AR153" s="84">
        <v>3.5294117647058823E-2</v>
      </c>
      <c r="AS153" s="60" t="s">
        <v>344</v>
      </c>
    </row>
    <row r="154" spans="2:45" ht="11">
      <c r="B154" s="10" t="s">
        <v>280</v>
      </c>
      <c r="C154" s="30">
        <v>84</v>
      </c>
      <c r="D154" s="83">
        <v>215</v>
      </c>
      <c r="E154" s="84">
        <v>0.10256410256410256</v>
      </c>
      <c r="F154" s="83">
        <v>185</v>
      </c>
      <c r="G154" s="83">
        <v>260</v>
      </c>
      <c r="H154" s="84">
        <v>0.26470588235294118</v>
      </c>
      <c r="I154" s="84">
        <v>5.2941176470588235E-2</v>
      </c>
      <c r="J154" s="30">
        <v>300</v>
      </c>
      <c r="K154" s="83">
        <v>255</v>
      </c>
      <c r="L154" s="84">
        <v>4.0816326530612242E-2</v>
      </c>
      <c r="M154" s="83">
        <v>230</v>
      </c>
      <c r="N154" s="83">
        <v>290</v>
      </c>
      <c r="O154" s="84">
        <v>0.15909090909090909</v>
      </c>
      <c r="P154" s="84">
        <v>3.1818181818181815E-2</v>
      </c>
      <c r="Q154" s="30">
        <v>56</v>
      </c>
      <c r="R154" s="83">
        <v>350</v>
      </c>
      <c r="S154" s="84">
        <v>6.0606060606060608E-2</v>
      </c>
      <c r="T154" s="83">
        <v>290</v>
      </c>
      <c r="U154" s="83">
        <v>400</v>
      </c>
      <c r="V154" s="84">
        <v>0.12903225806451613</v>
      </c>
      <c r="W154" s="84">
        <v>2.5806451612903226E-2</v>
      </c>
      <c r="X154" s="30">
        <v>69</v>
      </c>
      <c r="Y154" s="83">
        <v>280</v>
      </c>
      <c r="Z154" s="84">
        <v>3.7037037037037035E-2</v>
      </c>
      <c r="AA154" s="83">
        <v>260</v>
      </c>
      <c r="AB154" s="83">
        <v>320</v>
      </c>
      <c r="AC154" s="84">
        <v>0.16666666666666666</v>
      </c>
      <c r="AD154" s="84">
        <v>3.3333333333333333E-2</v>
      </c>
      <c r="AE154" s="30">
        <v>551</v>
      </c>
      <c r="AF154" s="83">
        <v>330</v>
      </c>
      <c r="AG154" s="84">
        <v>6.4516129032258063E-2</v>
      </c>
      <c r="AH154" s="83">
        <v>300</v>
      </c>
      <c r="AI154" s="83">
        <v>370</v>
      </c>
      <c r="AJ154" s="84">
        <v>0.17857142857142858</v>
      </c>
      <c r="AK154" s="84">
        <v>3.5714285714285712E-2</v>
      </c>
      <c r="AL154" s="30">
        <v>204</v>
      </c>
      <c r="AM154" s="83">
        <v>420</v>
      </c>
      <c r="AN154" s="84">
        <v>2.4390243902439025E-2</v>
      </c>
      <c r="AO154" s="83">
        <v>380</v>
      </c>
      <c r="AP154" s="83">
        <v>460</v>
      </c>
      <c r="AQ154" s="84">
        <v>0.16666666666666666</v>
      </c>
      <c r="AR154" s="84">
        <v>3.3333333333333333E-2</v>
      </c>
      <c r="AS154" s="60" t="s">
        <v>344</v>
      </c>
    </row>
    <row r="155" spans="2:45" ht="11">
      <c r="B155" s="10" t="s">
        <v>3</v>
      </c>
      <c r="C155" s="30">
        <v>54</v>
      </c>
      <c r="D155" s="83">
        <v>170</v>
      </c>
      <c r="E155" s="84">
        <v>6.25E-2</v>
      </c>
      <c r="F155" s="83">
        <v>160</v>
      </c>
      <c r="G155" s="83">
        <v>180</v>
      </c>
      <c r="H155" s="84">
        <v>0.21428571428571427</v>
      </c>
      <c r="I155" s="84">
        <v>4.2857142857142858E-2</v>
      </c>
      <c r="J155" s="30">
        <v>92</v>
      </c>
      <c r="K155" s="83">
        <v>260</v>
      </c>
      <c r="L155" s="84">
        <v>0.04</v>
      </c>
      <c r="M155" s="83">
        <v>238</v>
      </c>
      <c r="N155" s="83">
        <v>290</v>
      </c>
      <c r="O155" s="84">
        <v>0.18181818181818182</v>
      </c>
      <c r="P155" s="84">
        <v>3.6363636363636362E-2</v>
      </c>
      <c r="Q155" s="30">
        <v>22</v>
      </c>
      <c r="R155" s="83">
        <v>365</v>
      </c>
      <c r="S155" s="84">
        <v>0.10606060606060606</v>
      </c>
      <c r="T155" s="83">
        <v>320</v>
      </c>
      <c r="U155" s="83">
        <v>400</v>
      </c>
      <c r="V155" s="84">
        <v>0.25862068965517243</v>
      </c>
      <c r="W155" s="84">
        <v>5.1724137931034489E-2</v>
      </c>
      <c r="X155" s="30">
        <v>13</v>
      </c>
      <c r="Y155" s="83">
        <v>280</v>
      </c>
      <c r="Z155" s="84">
        <v>1.8181818181818181E-2</v>
      </c>
      <c r="AA155" s="83">
        <v>260</v>
      </c>
      <c r="AB155" s="83">
        <v>290</v>
      </c>
      <c r="AC155" s="84">
        <v>0.30232558139534882</v>
      </c>
      <c r="AD155" s="84">
        <v>6.0465116279069767E-2</v>
      </c>
      <c r="AE155" s="30">
        <v>112</v>
      </c>
      <c r="AF155" s="83">
        <v>338</v>
      </c>
      <c r="AG155" s="84">
        <v>9.0322580645161285E-2</v>
      </c>
      <c r="AH155" s="83">
        <v>300</v>
      </c>
      <c r="AI155" s="83">
        <v>370</v>
      </c>
      <c r="AJ155" s="84">
        <v>0.3</v>
      </c>
      <c r="AK155" s="84">
        <v>0.06</v>
      </c>
      <c r="AL155" s="30">
        <v>26</v>
      </c>
      <c r="AM155" s="83">
        <v>370</v>
      </c>
      <c r="AN155" s="84">
        <v>-0.10843373493975904</v>
      </c>
      <c r="AO155" s="83">
        <v>350</v>
      </c>
      <c r="AP155" s="83">
        <v>425</v>
      </c>
      <c r="AQ155" s="84">
        <v>3.3519553072625698E-2</v>
      </c>
      <c r="AR155" s="84">
        <v>6.7039106145251395E-3</v>
      </c>
      <c r="AS155" s="60" t="s">
        <v>344</v>
      </c>
    </row>
    <row r="156" spans="2:45" ht="11">
      <c r="B156" s="10" t="s">
        <v>281</v>
      </c>
      <c r="C156" s="30">
        <v>25</v>
      </c>
      <c r="D156" s="83">
        <v>300</v>
      </c>
      <c r="E156" s="84">
        <v>-1.6393442622950821E-2</v>
      </c>
      <c r="F156" s="83">
        <v>295</v>
      </c>
      <c r="G156" s="83">
        <v>315</v>
      </c>
      <c r="H156" s="84">
        <v>0.2</v>
      </c>
      <c r="I156" s="84">
        <v>0.04</v>
      </c>
      <c r="J156" s="30">
        <v>38</v>
      </c>
      <c r="K156" s="83">
        <v>425</v>
      </c>
      <c r="L156" s="84">
        <v>8.9743589743589744E-2</v>
      </c>
      <c r="M156" s="83">
        <v>395</v>
      </c>
      <c r="N156" s="83">
        <v>480</v>
      </c>
      <c r="O156" s="84">
        <v>0.2878787878787879</v>
      </c>
      <c r="P156" s="84">
        <v>5.7575757575757579E-2</v>
      </c>
      <c r="Q156" s="30">
        <v>46</v>
      </c>
      <c r="R156" s="83">
        <v>520</v>
      </c>
      <c r="S156" s="84">
        <v>6.1224489795918366E-2</v>
      </c>
      <c r="T156" s="83">
        <v>450</v>
      </c>
      <c r="U156" s="83">
        <v>600</v>
      </c>
      <c r="V156" s="84">
        <v>0.23809523809523808</v>
      </c>
      <c r="W156" s="84">
        <v>4.7619047619047616E-2</v>
      </c>
      <c r="X156" s="30">
        <v>22</v>
      </c>
      <c r="Y156" s="83">
        <v>455</v>
      </c>
      <c r="Z156" s="84">
        <v>0.16666666666666666</v>
      </c>
      <c r="AA156" s="83">
        <v>410</v>
      </c>
      <c r="AB156" s="83">
        <v>500</v>
      </c>
      <c r="AC156" s="84">
        <v>0.21333333333333335</v>
      </c>
      <c r="AD156" s="84">
        <v>4.2666666666666672E-2</v>
      </c>
      <c r="AE156" s="30">
        <v>169</v>
      </c>
      <c r="AF156" s="83">
        <v>550</v>
      </c>
      <c r="AG156" s="84">
        <v>0.12244897959183673</v>
      </c>
      <c r="AH156" s="83">
        <v>500</v>
      </c>
      <c r="AI156" s="83">
        <v>580</v>
      </c>
      <c r="AJ156" s="84">
        <v>0.22222222222222221</v>
      </c>
      <c r="AK156" s="84">
        <v>4.4444444444444439E-2</v>
      </c>
      <c r="AL156" s="30">
        <v>222</v>
      </c>
      <c r="AM156" s="83">
        <v>620</v>
      </c>
      <c r="AN156" s="84">
        <v>0.12727272727272726</v>
      </c>
      <c r="AO156" s="83">
        <v>570</v>
      </c>
      <c r="AP156" s="83">
        <v>690</v>
      </c>
      <c r="AQ156" s="84">
        <v>0.26530612244897961</v>
      </c>
      <c r="AR156" s="84">
        <v>5.3061224489795923E-2</v>
      </c>
      <c r="AS156" s="60" t="s">
        <v>344</v>
      </c>
    </row>
    <row r="157" spans="2:45" ht="11">
      <c r="B157" s="10" t="s">
        <v>282</v>
      </c>
      <c r="C157" s="30">
        <v>81</v>
      </c>
      <c r="D157" s="83">
        <v>210</v>
      </c>
      <c r="E157" s="84">
        <v>0.05</v>
      </c>
      <c r="F157" s="83">
        <v>200</v>
      </c>
      <c r="G157" s="83">
        <v>230</v>
      </c>
      <c r="H157" s="84">
        <v>0.23529411764705882</v>
      </c>
      <c r="I157" s="84">
        <v>4.7058823529411764E-2</v>
      </c>
      <c r="J157" s="30">
        <v>118</v>
      </c>
      <c r="K157" s="83">
        <v>283</v>
      </c>
      <c r="L157" s="84">
        <v>0.13200000000000001</v>
      </c>
      <c r="M157" s="83">
        <v>250</v>
      </c>
      <c r="N157" s="83">
        <v>320</v>
      </c>
      <c r="O157" s="84">
        <v>0.28636363636363638</v>
      </c>
      <c r="P157" s="84">
        <v>5.7272727272727274E-2</v>
      </c>
      <c r="Q157" s="30">
        <v>34</v>
      </c>
      <c r="R157" s="83">
        <v>360</v>
      </c>
      <c r="S157" s="84">
        <v>0.125</v>
      </c>
      <c r="T157" s="83">
        <v>300</v>
      </c>
      <c r="U157" s="83">
        <v>389</v>
      </c>
      <c r="V157" s="84">
        <v>0.33333333333333331</v>
      </c>
      <c r="W157" s="84">
        <v>6.6666666666666666E-2</v>
      </c>
      <c r="X157" s="30">
        <v>48</v>
      </c>
      <c r="Y157" s="83">
        <v>320</v>
      </c>
      <c r="Z157" s="84">
        <v>0.14285714285714285</v>
      </c>
      <c r="AA157" s="83">
        <v>290</v>
      </c>
      <c r="AB157" s="83">
        <v>350</v>
      </c>
      <c r="AC157" s="84">
        <v>0.28000000000000003</v>
      </c>
      <c r="AD157" s="84">
        <v>5.6000000000000008E-2</v>
      </c>
      <c r="AE157" s="30">
        <v>384</v>
      </c>
      <c r="AF157" s="83">
        <v>360</v>
      </c>
      <c r="AG157" s="84">
        <v>9.0909090909090912E-2</v>
      </c>
      <c r="AH157" s="83">
        <v>330</v>
      </c>
      <c r="AI157" s="83">
        <v>400</v>
      </c>
      <c r="AJ157" s="84">
        <v>0.2413793103448276</v>
      </c>
      <c r="AK157" s="84">
        <v>4.8275862068965517E-2</v>
      </c>
      <c r="AL157" s="30">
        <v>142</v>
      </c>
      <c r="AM157" s="83">
        <v>450</v>
      </c>
      <c r="AN157" s="84">
        <v>9.7560975609756101E-2</v>
      </c>
      <c r="AO157" s="83">
        <v>410</v>
      </c>
      <c r="AP157" s="83">
        <v>480</v>
      </c>
      <c r="AQ157" s="84">
        <v>0.25</v>
      </c>
      <c r="AR157" s="84">
        <v>0.05</v>
      </c>
      <c r="AS157" s="60" t="s">
        <v>344</v>
      </c>
    </row>
    <row r="158" spans="2:45" ht="11">
      <c r="B158" s="10" t="s">
        <v>4</v>
      </c>
      <c r="C158" s="30">
        <v>50</v>
      </c>
      <c r="D158" s="83">
        <v>198</v>
      </c>
      <c r="E158" s="84">
        <v>4.2105263157894736E-2</v>
      </c>
      <c r="F158" s="83">
        <v>180</v>
      </c>
      <c r="G158" s="83">
        <v>230</v>
      </c>
      <c r="H158" s="84">
        <v>0.25316455696202533</v>
      </c>
      <c r="I158" s="84">
        <v>5.0632911392405069E-2</v>
      </c>
      <c r="J158" s="30">
        <v>97</v>
      </c>
      <c r="K158" s="83">
        <v>250</v>
      </c>
      <c r="L158" s="84">
        <v>7.2961373390557943E-2</v>
      </c>
      <c r="M158" s="83">
        <v>230</v>
      </c>
      <c r="N158" s="83">
        <v>280</v>
      </c>
      <c r="O158" s="84">
        <v>0.25</v>
      </c>
      <c r="P158" s="84">
        <v>0.05</v>
      </c>
      <c r="Q158" s="30">
        <v>14</v>
      </c>
      <c r="R158" s="83">
        <v>355</v>
      </c>
      <c r="S158" s="84">
        <v>0.17161716171617161</v>
      </c>
      <c r="T158" s="83">
        <v>350</v>
      </c>
      <c r="U158" s="83">
        <v>400</v>
      </c>
      <c r="V158" s="84">
        <v>0.31481481481481483</v>
      </c>
      <c r="W158" s="84">
        <v>6.2962962962962971E-2</v>
      </c>
      <c r="X158" s="30">
        <v>34</v>
      </c>
      <c r="Y158" s="83">
        <v>298</v>
      </c>
      <c r="Z158" s="84">
        <v>8.3636363636363634E-2</v>
      </c>
      <c r="AA158" s="83">
        <v>260</v>
      </c>
      <c r="AB158" s="83">
        <v>330</v>
      </c>
      <c r="AC158" s="84">
        <v>0.26808510638297872</v>
      </c>
      <c r="AD158" s="84">
        <v>5.3617021276595747E-2</v>
      </c>
      <c r="AE158" s="30">
        <v>251</v>
      </c>
      <c r="AF158" s="83">
        <v>370</v>
      </c>
      <c r="AG158" s="84">
        <v>0.15625</v>
      </c>
      <c r="AH158" s="83">
        <v>320</v>
      </c>
      <c r="AI158" s="83">
        <v>400</v>
      </c>
      <c r="AJ158" s="84">
        <v>0.32142857142857145</v>
      </c>
      <c r="AK158" s="84">
        <v>6.4285714285714293E-2</v>
      </c>
      <c r="AL158" s="30">
        <v>84</v>
      </c>
      <c r="AM158" s="83">
        <v>430</v>
      </c>
      <c r="AN158" s="84">
        <v>6.1728395061728392E-2</v>
      </c>
      <c r="AO158" s="83">
        <v>385</v>
      </c>
      <c r="AP158" s="83">
        <v>470</v>
      </c>
      <c r="AQ158" s="84">
        <v>0.34375</v>
      </c>
      <c r="AR158" s="84">
        <v>6.8750000000000006E-2</v>
      </c>
      <c r="AS158" s="60" t="s">
        <v>344</v>
      </c>
    </row>
    <row r="159" spans="2:45" ht="11">
      <c r="B159" s="10" t="s">
        <v>283</v>
      </c>
      <c r="C159" s="30" t="s">
        <v>41</v>
      </c>
      <c r="D159" s="83" t="s">
        <v>41</v>
      </c>
      <c r="E159" s="84" t="s">
        <v>41</v>
      </c>
      <c r="F159" s="83" t="s">
        <v>41</v>
      </c>
      <c r="G159" s="83" t="s">
        <v>41</v>
      </c>
      <c r="H159" s="84" t="s">
        <v>41</v>
      </c>
      <c r="I159" s="84" t="s">
        <v>41</v>
      </c>
      <c r="J159" s="30">
        <v>65</v>
      </c>
      <c r="K159" s="83">
        <v>310</v>
      </c>
      <c r="L159" s="84">
        <v>6.8965517241379309E-2</v>
      </c>
      <c r="M159" s="83">
        <v>285</v>
      </c>
      <c r="N159" s="83">
        <v>340</v>
      </c>
      <c r="O159" s="84">
        <v>0.26530612244897961</v>
      </c>
      <c r="P159" s="84">
        <v>5.3061224489795923E-2</v>
      </c>
      <c r="Q159" s="30">
        <v>31</v>
      </c>
      <c r="R159" s="83">
        <v>330</v>
      </c>
      <c r="S159" s="84">
        <v>3.125E-2</v>
      </c>
      <c r="T159" s="83">
        <v>320</v>
      </c>
      <c r="U159" s="83">
        <v>360</v>
      </c>
      <c r="V159" s="84">
        <v>0.16607773851590105</v>
      </c>
      <c r="W159" s="84">
        <v>3.3215547703180207E-2</v>
      </c>
      <c r="X159" s="30">
        <v>19</v>
      </c>
      <c r="Y159" s="83">
        <v>320</v>
      </c>
      <c r="Z159" s="84">
        <v>6.6666666666666666E-2</v>
      </c>
      <c r="AA159" s="83">
        <v>300</v>
      </c>
      <c r="AB159" s="83">
        <v>350</v>
      </c>
      <c r="AC159" s="84">
        <v>0.28000000000000003</v>
      </c>
      <c r="AD159" s="84">
        <v>5.6000000000000008E-2</v>
      </c>
      <c r="AE159" s="30">
        <v>177</v>
      </c>
      <c r="AF159" s="83">
        <v>370</v>
      </c>
      <c r="AG159" s="84">
        <v>6.3218390804597707E-2</v>
      </c>
      <c r="AH159" s="83">
        <v>340</v>
      </c>
      <c r="AI159" s="83">
        <v>395</v>
      </c>
      <c r="AJ159" s="84">
        <v>0.27586206896551724</v>
      </c>
      <c r="AK159" s="84">
        <v>5.5172413793103448E-2</v>
      </c>
      <c r="AL159" s="30">
        <v>202</v>
      </c>
      <c r="AM159" s="83">
        <v>430</v>
      </c>
      <c r="AN159" s="84">
        <v>4.878048780487805E-2</v>
      </c>
      <c r="AO159" s="83">
        <v>420</v>
      </c>
      <c r="AP159" s="83">
        <v>450</v>
      </c>
      <c r="AQ159" s="84">
        <v>0.16216216216216217</v>
      </c>
      <c r="AR159" s="84">
        <v>3.2432432432432434E-2</v>
      </c>
      <c r="AS159" s="60" t="s">
        <v>344</v>
      </c>
    </row>
    <row r="160" spans="2:45" ht="11">
      <c r="B160" s="10" t="s">
        <v>5</v>
      </c>
      <c r="C160" s="30">
        <v>48</v>
      </c>
      <c r="D160" s="83">
        <v>240</v>
      </c>
      <c r="E160" s="84">
        <v>9.0909090909090912E-2</v>
      </c>
      <c r="F160" s="83">
        <v>190</v>
      </c>
      <c r="G160" s="83">
        <v>300</v>
      </c>
      <c r="H160" s="84">
        <v>0.26315789473684209</v>
      </c>
      <c r="I160" s="84">
        <v>5.2631578947368418E-2</v>
      </c>
      <c r="J160" s="30">
        <v>231</v>
      </c>
      <c r="K160" s="83">
        <v>300</v>
      </c>
      <c r="L160" s="84">
        <v>9.0909090909090912E-2</v>
      </c>
      <c r="M160" s="83">
        <v>270</v>
      </c>
      <c r="N160" s="83">
        <v>340</v>
      </c>
      <c r="O160" s="84">
        <v>0.27659574468085107</v>
      </c>
      <c r="P160" s="84">
        <v>5.5319148936170216E-2</v>
      </c>
      <c r="Q160" s="30">
        <v>31</v>
      </c>
      <c r="R160" s="83">
        <v>370</v>
      </c>
      <c r="S160" s="84">
        <v>2.7777777777777776E-2</v>
      </c>
      <c r="T160" s="83">
        <v>350</v>
      </c>
      <c r="U160" s="83">
        <v>400</v>
      </c>
      <c r="V160" s="84">
        <v>0.26279863481228671</v>
      </c>
      <c r="W160" s="84">
        <v>5.2559726962457344E-2</v>
      </c>
      <c r="X160" s="30">
        <v>68</v>
      </c>
      <c r="Y160" s="83">
        <v>350</v>
      </c>
      <c r="Z160" s="84">
        <v>0.12903225806451613</v>
      </c>
      <c r="AA160" s="83">
        <v>320</v>
      </c>
      <c r="AB160" s="83">
        <v>385</v>
      </c>
      <c r="AC160" s="84">
        <v>0.34615384615384615</v>
      </c>
      <c r="AD160" s="84">
        <v>6.9230769230769235E-2</v>
      </c>
      <c r="AE160" s="30">
        <v>322</v>
      </c>
      <c r="AF160" s="83">
        <v>400</v>
      </c>
      <c r="AG160" s="84">
        <v>0.1111111111111111</v>
      </c>
      <c r="AH160" s="83">
        <v>360</v>
      </c>
      <c r="AI160" s="83">
        <v>440</v>
      </c>
      <c r="AJ160" s="84">
        <v>0.25</v>
      </c>
      <c r="AK160" s="84">
        <v>0.05</v>
      </c>
      <c r="AL160" s="30">
        <v>101</v>
      </c>
      <c r="AM160" s="83">
        <v>500</v>
      </c>
      <c r="AN160" s="84">
        <v>0.13636363636363635</v>
      </c>
      <c r="AO160" s="83">
        <v>450</v>
      </c>
      <c r="AP160" s="83">
        <v>550</v>
      </c>
      <c r="AQ160" s="84">
        <v>0.27226463104325699</v>
      </c>
      <c r="AR160" s="84">
        <v>5.44529262086514E-2</v>
      </c>
      <c r="AS160" s="60" t="s">
        <v>344</v>
      </c>
    </row>
    <row r="161" spans="2:45" ht="11">
      <c r="B161" s="10" t="s">
        <v>6</v>
      </c>
      <c r="C161" s="30">
        <v>54</v>
      </c>
      <c r="D161" s="83">
        <v>200</v>
      </c>
      <c r="E161" s="84">
        <v>8.1081081081081086E-2</v>
      </c>
      <c r="F161" s="83">
        <v>185</v>
      </c>
      <c r="G161" s="83">
        <v>210</v>
      </c>
      <c r="H161" s="84">
        <v>0.14285714285714285</v>
      </c>
      <c r="I161" s="84">
        <v>2.8571428571428571E-2</v>
      </c>
      <c r="J161" s="30">
        <v>235</v>
      </c>
      <c r="K161" s="83">
        <v>270</v>
      </c>
      <c r="L161" s="84">
        <v>0.08</v>
      </c>
      <c r="M161" s="83">
        <v>250</v>
      </c>
      <c r="N161" s="83">
        <v>300</v>
      </c>
      <c r="O161" s="84">
        <v>0.22727272727272727</v>
      </c>
      <c r="P161" s="84">
        <v>4.5454545454545456E-2</v>
      </c>
      <c r="Q161" s="30">
        <v>55</v>
      </c>
      <c r="R161" s="83">
        <v>345</v>
      </c>
      <c r="S161" s="84">
        <v>0.13114754098360656</v>
      </c>
      <c r="T161" s="83">
        <v>325</v>
      </c>
      <c r="U161" s="83">
        <v>375</v>
      </c>
      <c r="V161" s="84">
        <v>0.18965517241379309</v>
      </c>
      <c r="W161" s="84">
        <v>3.793103448275862E-2</v>
      </c>
      <c r="X161" s="30">
        <v>43</v>
      </c>
      <c r="Y161" s="83">
        <v>310</v>
      </c>
      <c r="Z161" s="84">
        <v>0.10714285714285714</v>
      </c>
      <c r="AA161" s="83">
        <v>290</v>
      </c>
      <c r="AB161" s="83">
        <v>335</v>
      </c>
      <c r="AC161" s="84">
        <v>0.24</v>
      </c>
      <c r="AD161" s="84">
        <v>4.8000000000000001E-2</v>
      </c>
      <c r="AE161" s="30">
        <v>447</v>
      </c>
      <c r="AF161" s="83">
        <v>370</v>
      </c>
      <c r="AG161" s="84">
        <v>0.1044776119402985</v>
      </c>
      <c r="AH161" s="83">
        <v>340</v>
      </c>
      <c r="AI161" s="83">
        <v>390</v>
      </c>
      <c r="AJ161" s="84">
        <v>0.23333333333333334</v>
      </c>
      <c r="AK161" s="84">
        <v>4.6666666666666669E-2</v>
      </c>
      <c r="AL161" s="30">
        <v>298</v>
      </c>
      <c r="AM161" s="83">
        <v>438</v>
      </c>
      <c r="AN161" s="84">
        <v>6.8292682926829273E-2</v>
      </c>
      <c r="AO161" s="83">
        <v>410</v>
      </c>
      <c r="AP161" s="83">
        <v>460</v>
      </c>
      <c r="AQ161" s="84">
        <v>0.16800000000000001</v>
      </c>
      <c r="AR161" s="84">
        <v>3.3600000000000005E-2</v>
      </c>
      <c r="AS161" s="60" t="s">
        <v>344</v>
      </c>
    </row>
    <row r="162" spans="2:45" s="28" customFormat="1" ht="11">
      <c r="B162" s="28" t="s">
        <v>37</v>
      </c>
      <c r="C162" s="30">
        <v>818</v>
      </c>
      <c r="D162" s="83">
        <v>200</v>
      </c>
      <c r="E162" s="84">
        <v>5.2631578947368418E-2</v>
      </c>
      <c r="F162" s="83">
        <v>180</v>
      </c>
      <c r="G162" s="83">
        <v>240</v>
      </c>
      <c r="H162" s="84">
        <v>0.21951219512195122</v>
      </c>
      <c r="I162" s="84">
        <v>4.3902439024390241E-2</v>
      </c>
      <c r="J162" s="30">
        <v>2283</v>
      </c>
      <c r="K162" s="83">
        <v>270</v>
      </c>
      <c r="L162" s="84">
        <v>0.08</v>
      </c>
      <c r="M162" s="83">
        <v>240</v>
      </c>
      <c r="N162" s="83">
        <v>315</v>
      </c>
      <c r="O162" s="84">
        <v>0.22727272727272727</v>
      </c>
      <c r="P162" s="84">
        <v>4.5454545454545456E-2</v>
      </c>
      <c r="Q162" s="30">
        <v>565</v>
      </c>
      <c r="R162" s="83">
        <v>360</v>
      </c>
      <c r="S162" s="84">
        <v>9.0909090909090912E-2</v>
      </c>
      <c r="T162" s="83">
        <v>320</v>
      </c>
      <c r="U162" s="83">
        <v>410</v>
      </c>
      <c r="V162" s="84">
        <v>0.2</v>
      </c>
      <c r="W162" s="84">
        <v>0.04</v>
      </c>
      <c r="X162" s="30">
        <v>797</v>
      </c>
      <c r="Y162" s="83">
        <v>300</v>
      </c>
      <c r="Z162" s="84">
        <v>7.1428571428571425E-2</v>
      </c>
      <c r="AA162" s="83">
        <v>260</v>
      </c>
      <c r="AB162" s="83">
        <v>350</v>
      </c>
      <c r="AC162" s="84">
        <v>0.25</v>
      </c>
      <c r="AD162" s="84">
        <v>0.05</v>
      </c>
      <c r="AE162" s="30">
        <v>4855</v>
      </c>
      <c r="AF162" s="83">
        <v>360</v>
      </c>
      <c r="AG162" s="84">
        <v>9.0909090909090912E-2</v>
      </c>
      <c r="AH162" s="83">
        <v>320</v>
      </c>
      <c r="AI162" s="83">
        <v>400</v>
      </c>
      <c r="AJ162" s="84">
        <v>0.26315789473684209</v>
      </c>
      <c r="AK162" s="84">
        <v>5.2631578947368418E-2</v>
      </c>
      <c r="AL162" s="30">
        <v>2070</v>
      </c>
      <c r="AM162" s="83">
        <v>450</v>
      </c>
      <c r="AN162" s="84">
        <v>7.1428571428571425E-2</v>
      </c>
      <c r="AO162" s="83">
        <v>400</v>
      </c>
      <c r="AP162" s="83">
        <v>500</v>
      </c>
      <c r="AQ162" s="84">
        <v>0.23287671232876711</v>
      </c>
      <c r="AR162" s="84">
        <v>4.6575342465753421E-2</v>
      </c>
    </row>
  </sheetData>
  <phoneticPr fontId="48" type="noConversion"/>
  <hyperlinks>
    <hyperlink ref="K1" location="Contents!A1" display="Contents pag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U91"/>
  <sheetViews>
    <sheetView zoomScale="110" zoomScaleNormal="110" workbookViewId="0">
      <pane xSplit="1" ySplit="3" topLeftCell="B4" activePane="bottomRight" state="frozenSplit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baseColWidth="10" defaultColWidth="9.19921875" defaultRowHeight="12" outlineLevelCol="2"/>
  <cols>
    <col min="1" max="1" width="27" style="47" customWidth="1"/>
    <col min="2" max="2" width="8.796875" style="46" customWidth="1"/>
    <col min="3" max="4" width="8.796875" style="47" customWidth="1"/>
    <col min="5" max="5" width="8.796875" style="46" customWidth="1"/>
    <col min="6" max="7" width="8.796875" style="47" customWidth="1"/>
    <col min="8" max="8" width="8.796875" style="46" customWidth="1" outlineLevel="1" collapsed="1"/>
    <col min="9" max="10" width="8.796875" style="47" customWidth="1" outlineLevel="2"/>
    <col min="11" max="11" width="8.796875" style="46" customWidth="1"/>
    <col min="12" max="13" width="8.796875" style="47" customWidth="1"/>
    <col min="14" max="14" width="8.796875" style="46" customWidth="1" collapsed="1"/>
    <col min="15" max="16" width="8.796875" style="47" customWidth="1"/>
    <col min="17" max="17" width="8.796875" style="46" customWidth="1" outlineLevel="1" collapsed="1"/>
    <col min="18" max="19" width="8.796875" style="47" customWidth="1" outlineLevel="2"/>
    <col min="20" max="20" width="9.19921875" style="47"/>
    <col min="21" max="21" width="15" style="47" customWidth="1"/>
    <col min="22" max="16384" width="9.19921875" style="47"/>
  </cols>
  <sheetData>
    <row r="1" spans="1:21" ht="32.25" customHeight="1">
      <c r="A1" s="184" t="s">
        <v>406</v>
      </c>
      <c r="U1" s="125" t="s">
        <v>366</v>
      </c>
    </row>
    <row r="2" spans="1:21">
      <c r="A2" s="48"/>
      <c r="B2" s="260" t="s">
        <v>31</v>
      </c>
      <c r="C2" s="260"/>
      <c r="D2" s="260"/>
      <c r="E2" s="260" t="s">
        <v>32</v>
      </c>
      <c r="F2" s="260"/>
      <c r="G2" s="260"/>
      <c r="H2" s="260" t="s">
        <v>33</v>
      </c>
      <c r="I2" s="260"/>
      <c r="J2" s="260"/>
      <c r="K2" s="260" t="s">
        <v>34</v>
      </c>
      <c r="L2" s="260"/>
      <c r="M2" s="260"/>
      <c r="N2" s="260" t="s">
        <v>35</v>
      </c>
      <c r="O2" s="260"/>
      <c r="P2" s="260"/>
      <c r="Q2" s="260" t="s">
        <v>36</v>
      </c>
      <c r="R2" s="260"/>
      <c r="S2" s="260"/>
    </row>
    <row r="3" spans="1:21">
      <c r="A3" s="49" t="s">
        <v>38</v>
      </c>
      <c r="B3" s="49" t="s">
        <v>7</v>
      </c>
      <c r="C3" s="49" t="s">
        <v>13</v>
      </c>
      <c r="D3" s="49" t="s">
        <v>130</v>
      </c>
      <c r="E3" s="49" t="s">
        <v>7</v>
      </c>
      <c r="F3" s="49" t="s">
        <v>13</v>
      </c>
      <c r="G3" s="49" t="s">
        <v>130</v>
      </c>
      <c r="H3" s="49" t="s">
        <v>7</v>
      </c>
      <c r="I3" s="49" t="s">
        <v>13</v>
      </c>
      <c r="J3" s="49" t="s">
        <v>130</v>
      </c>
      <c r="K3" s="49" t="s">
        <v>7</v>
      </c>
      <c r="L3" s="49" t="s">
        <v>13</v>
      </c>
      <c r="M3" s="49" t="s">
        <v>130</v>
      </c>
      <c r="N3" s="49" t="s">
        <v>7</v>
      </c>
      <c r="O3" s="49" t="s">
        <v>13</v>
      </c>
      <c r="P3" s="49" t="s">
        <v>130</v>
      </c>
      <c r="Q3" s="49" t="s">
        <v>7</v>
      </c>
      <c r="R3" s="49" t="s">
        <v>13</v>
      </c>
      <c r="S3" s="49" t="s">
        <v>130</v>
      </c>
    </row>
    <row r="4" spans="1:21">
      <c r="A4" s="47" t="s">
        <v>78</v>
      </c>
      <c r="B4" s="68">
        <v>14</v>
      </c>
      <c r="C4" s="69">
        <v>230</v>
      </c>
      <c r="D4" s="70" t="s">
        <v>41</v>
      </c>
      <c r="E4" s="68">
        <v>16</v>
      </c>
      <c r="F4" s="69">
        <v>265</v>
      </c>
      <c r="G4" s="253">
        <v>-9.556313993174062E-2</v>
      </c>
      <c r="H4" s="68" t="s">
        <v>41</v>
      </c>
      <c r="I4" s="69" t="s">
        <v>41</v>
      </c>
      <c r="J4" s="70" t="s">
        <v>41</v>
      </c>
      <c r="K4" s="68" t="s">
        <v>41</v>
      </c>
      <c r="L4" s="69" t="s">
        <v>41</v>
      </c>
      <c r="M4" s="70" t="s">
        <v>41</v>
      </c>
      <c r="N4" s="68">
        <v>32</v>
      </c>
      <c r="O4" s="69">
        <v>357</v>
      </c>
      <c r="P4" s="70">
        <v>0.05</v>
      </c>
      <c r="Q4" s="68">
        <v>12</v>
      </c>
      <c r="R4" s="69">
        <v>480</v>
      </c>
      <c r="S4" s="70">
        <v>0.37142857142857144</v>
      </c>
    </row>
    <row r="5" spans="1:21">
      <c r="A5" s="47" t="s">
        <v>79</v>
      </c>
      <c r="B5" s="68" t="s">
        <v>41</v>
      </c>
      <c r="C5" s="69" t="s">
        <v>41</v>
      </c>
      <c r="D5" s="70" t="s">
        <v>41</v>
      </c>
      <c r="E5" s="68" t="s">
        <v>41</v>
      </c>
      <c r="F5" s="69" t="s">
        <v>41</v>
      </c>
      <c r="G5" s="253" t="s">
        <v>41</v>
      </c>
      <c r="H5" s="68" t="s">
        <v>41</v>
      </c>
      <c r="I5" s="69" t="s">
        <v>41</v>
      </c>
      <c r="J5" s="70" t="s">
        <v>41</v>
      </c>
      <c r="K5" s="68" t="s">
        <v>41</v>
      </c>
      <c r="L5" s="69" t="s">
        <v>41</v>
      </c>
      <c r="M5" s="70" t="s">
        <v>41</v>
      </c>
      <c r="N5" s="68">
        <v>26</v>
      </c>
      <c r="O5" s="69">
        <v>308</v>
      </c>
      <c r="P5" s="70">
        <v>6.2068965517241378E-2</v>
      </c>
      <c r="Q5" s="68" t="s">
        <v>41</v>
      </c>
      <c r="R5" s="69" t="s">
        <v>41</v>
      </c>
      <c r="S5" s="70" t="s">
        <v>41</v>
      </c>
    </row>
    <row r="6" spans="1:21">
      <c r="A6" s="47" t="s">
        <v>84</v>
      </c>
      <c r="B6" s="68" t="s">
        <v>41</v>
      </c>
      <c r="C6" s="69" t="s">
        <v>41</v>
      </c>
      <c r="D6" s="70" t="s">
        <v>41</v>
      </c>
      <c r="E6" s="68">
        <v>17</v>
      </c>
      <c r="F6" s="69">
        <v>300</v>
      </c>
      <c r="G6" s="253">
        <v>0.15384615384615385</v>
      </c>
      <c r="H6" s="68" t="s">
        <v>41</v>
      </c>
      <c r="I6" s="69" t="s">
        <v>41</v>
      </c>
      <c r="J6" s="70" t="s">
        <v>41</v>
      </c>
      <c r="K6" s="68">
        <v>10</v>
      </c>
      <c r="L6" s="69">
        <v>303</v>
      </c>
      <c r="M6" s="70">
        <v>0.21199999999999999</v>
      </c>
      <c r="N6" s="68">
        <v>37</v>
      </c>
      <c r="O6" s="69">
        <v>370</v>
      </c>
      <c r="P6" s="70">
        <v>0.15625</v>
      </c>
      <c r="Q6" s="68" t="s">
        <v>41</v>
      </c>
      <c r="R6" s="69" t="s">
        <v>41</v>
      </c>
      <c r="S6" s="70" t="s">
        <v>41</v>
      </c>
    </row>
    <row r="7" spans="1:21">
      <c r="A7" s="47" t="s">
        <v>88</v>
      </c>
      <c r="B7" s="68">
        <v>138</v>
      </c>
      <c r="C7" s="69">
        <v>260</v>
      </c>
      <c r="D7" s="70">
        <v>0.04</v>
      </c>
      <c r="E7" s="68">
        <v>296</v>
      </c>
      <c r="F7" s="69">
        <v>350</v>
      </c>
      <c r="G7" s="253">
        <v>6.0606060606060608E-2</v>
      </c>
      <c r="H7" s="68">
        <v>124</v>
      </c>
      <c r="I7" s="69">
        <v>418</v>
      </c>
      <c r="J7" s="70">
        <v>7.179487179487179E-2</v>
      </c>
      <c r="K7" s="68">
        <v>107</v>
      </c>
      <c r="L7" s="69">
        <v>365</v>
      </c>
      <c r="M7" s="70">
        <v>9.6096096096096095E-2</v>
      </c>
      <c r="N7" s="68">
        <v>766</v>
      </c>
      <c r="O7" s="69">
        <v>410</v>
      </c>
      <c r="P7" s="70">
        <v>9.3333333333333338E-2</v>
      </c>
      <c r="Q7" s="68">
        <v>433</v>
      </c>
      <c r="R7" s="69">
        <v>480</v>
      </c>
      <c r="S7" s="70">
        <v>0.11627906976744186</v>
      </c>
    </row>
    <row r="8" spans="1:21">
      <c r="A8" s="47" t="s">
        <v>111</v>
      </c>
      <c r="B8" s="68" t="s">
        <v>41</v>
      </c>
      <c r="C8" s="69" t="s">
        <v>41</v>
      </c>
      <c r="D8" s="70" t="s">
        <v>41</v>
      </c>
      <c r="E8" s="68" t="s">
        <v>41</v>
      </c>
      <c r="F8" s="69" t="s">
        <v>41</v>
      </c>
      <c r="G8" s="253" t="s">
        <v>41</v>
      </c>
      <c r="H8" s="68" t="s">
        <v>41</v>
      </c>
      <c r="I8" s="69" t="s">
        <v>41</v>
      </c>
      <c r="J8" s="70" t="s">
        <v>41</v>
      </c>
      <c r="K8" s="68" t="s">
        <v>41</v>
      </c>
      <c r="L8" s="69" t="s">
        <v>41</v>
      </c>
      <c r="M8" s="70" t="s">
        <v>41</v>
      </c>
      <c r="N8" s="68">
        <v>24</v>
      </c>
      <c r="O8" s="69">
        <v>345</v>
      </c>
      <c r="P8" s="70">
        <v>-1.4285714285714285E-2</v>
      </c>
      <c r="Q8" s="68" t="s">
        <v>41</v>
      </c>
      <c r="R8" s="69" t="s">
        <v>41</v>
      </c>
      <c r="S8" s="70" t="s">
        <v>41</v>
      </c>
    </row>
    <row r="9" spans="1:21">
      <c r="A9" s="47" t="s">
        <v>117</v>
      </c>
      <c r="B9" s="68" t="s">
        <v>41</v>
      </c>
      <c r="C9" s="69" t="s">
        <v>41</v>
      </c>
      <c r="D9" s="70" t="s">
        <v>41</v>
      </c>
      <c r="E9" s="68" t="s">
        <v>41</v>
      </c>
      <c r="F9" s="69" t="s">
        <v>41</v>
      </c>
      <c r="G9" s="253" t="s">
        <v>41</v>
      </c>
      <c r="H9" s="68" t="s">
        <v>41</v>
      </c>
      <c r="I9" s="69" t="s">
        <v>41</v>
      </c>
      <c r="J9" s="70" t="s">
        <v>41</v>
      </c>
      <c r="K9" s="68" t="s">
        <v>41</v>
      </c>
      <c r="L9" s="69" t="s">
        <v>41</v>
      </c>
      <c r="M9" s="70" t="s">
        <v>41</v>
      </c>
      <c r="N9" s="68" t="s">
        <v>41</v>
      </c>
      <c r="O9" s="69" t="s">
        <v>41</v>
      </c>
      <c r="P9" s="70" t="s">
        <v>41</v>
      </c>
      <c r="Q9" s="68" t="s">
        <v>41</v>
      </c>
      <c r="R9" s="69" t="s">
        <v>41</v>
      </c>
      <c r="S9" s="70" t="s">
        <v>41</v>
      </c>
    </row>
    <row r="10" spans="1:21">
      <c r="A10" s="47" t="s">
        <v>119</v>
      </c>
      <c r="B10" s="68" t="s">
        <v>41</v>
      </c>
      <c r="C10" s="69" t="s">
        <v>41</v>
      </c>
      <c r="D10" s="70" t="s">
        <v>41</v>
      </c>
      <c r="E10" s="68">
        <v>10</v>
      </c>
      <c r="F10" s="69">
        <v>230</v>
      </c>
      <c r="G10" s="253">
        <v>6.9767441860465115E-2</v>
      </c>
      <c r="H10" s="68" t="s">
        <v>41</v>
      </c>
      <c r="I10" s="69" t="s">
        <v>41</v>
      </c>
      <c r="J10" s="70" t="s">
        <v>41</v>
      </c>
      <c r="K10" s="68">
        <v>13</v>
      </c>
      <c r="L10" s="69">
        <v>300</v>
      </c>
      <c r="M10" s="70" t="s">
        <v>41</v>
      </c>
      <c r="N10" s="68">
        <v>28</v>
      </c>
      <c r="O10" s="69">
        <v>300</v>
      </c>
      <c r="P10" s="70">
        <v>3.4482758620689655E-2</v>
      </c>
      <c r="Q10" s="68" t="s">
        <v>41</v>
      </c>
      <c r="R10" s="69" t="s">
        <v>41</v>
      </c>
      <c r="S10" s="70" t="s">
        <v>41</v>
      </c>
    </row>
    <row r="11" spans="1:21">
      <c r="A11" s="47" t="s">
        <v>122</v>
      </c>
      <c r="B11" s="68" t="s">
        <v>41</v>
      </c>
      <c r="C11" s="69" t="s">
        <v>41</v>
      </c>
      <c r="D11" s="70" t="s">
        <v>41</v>
      </c>
      <c r="E11" s="68">
        <v>12</v>
      </c>
      <c r="F11" s="69">
        <v>445</v>
      </c>
      <c r="G11" s="253">
        <v>0.2361111111111111</v>
      </c>
      <c r="H11" s="68">
        <v>11</v>
      </c>
      <c r="I11" s="69">
        <v>550</v>
      </c>
      <c r="J11" s="70">
        <v>0.10441767068273092</v>
      </c>
      <c r="K11" s="68">
        <v>12</v>
      </c>
      <c r="L11" s="69">
        <v>478</v>
      </c>
      <c r="M11" s="70">
        <v>0.21012658227848102</v>
      </c>
      <c r="N11" s="68">
        <v>84</v>
      </c>
      <c r="O11" s="69">
        <v>520</v>
      </c>
      <c r="P11" s="70">
        <v>0.15555555555555556</v>
      </c>
      <c r="Q11" s="68">
        <v>115</v>
      </c>
      <c r="R11" s="69">
        <v>550</v>
      </c>
      <c r="S11" s="70">
        <v>0.1702127659574468</v>
      </c>
    </row>
    <row r="12" spans="1:21">
      <c r="A12" s="47" t="s">
        <v>5</v>
      </c>
      <c r="B12" s="68" t="s">
        <v>41</v>
      </c>
      <c r="C12" s="69" t="s">
        <v>41</v>
      </c>
      <c r="D12" s="70" t="s">
        <v>41</v>
      </c>
      <c r="E12" s="68">
        <v>65</v>
      </c>
      <c r="F12" s="69">
        <v>300</v>
      </c>
      <c r="G12" s="253">
        <v>7.1428571428571425E-2</v>
      </c>
      <c r="H12" s="68" t="s">
        <v>41</v>
      </c>
      <c r="I12" s="69" t="s">
        <v>41</v>
      </c>
      <c r="J12" s="70" t="s">
        <v>41</v>
      </c>
      <c r="K12" s="68">
        <v>15</v>
      </c>
      <c r="L12" s="69">
        <v>360</v>
      </c>
      <c r="M12" s="70">
        <v>0.2413793103448276</v>
      </c>
      <c r="N12" s="68">
        <v>83</v>
      </c>
      <c r="O12" s="69">
        <v>410</v>
      </c>
      <c r="P12" s="70">
        <v>0.12947658402203857</v>
      </c>
      <c r="Q12" s="68">
        <v>20</v>
      </c>
      <c r="R12" s="69">
        <v>500</v>
      </c>
      <c r="S12" s="70">
        <v>0.1111111111111111</v>
      </c>
    </row>
    <row r="13" spans="1:21">
      <c r="A13" s="51" t="s">
        <v>305</v>
      </c>
      <c r="B13" s="71">
        <v>177</v>
      </c>
      <c r="C13" s="72">
        <v>250</v>
      </c>
      <c r="D13" s="73">
        <v>0</v>
      </c>
      <c r="E13" s="71">
        <v>425</v>
      </c>
      <c r="F13" s="72">
        <v>350</v>
      </c>
      <c r="G13" s="254">
        <v>9.375E-2</v>
      </c>
      <c r="H13" s="71">
        <v>155</v>
      </c>
      <c r="I13" s="72">
        <v>415</v>
      </c>
      <c r="J13" s="73">
        <v>3.7499999999999999E-2</v>
      </c>
      <c r="K13" s="71">
        <v>174</v>
      </c>
      <c r="L13" s="72">
        <v>360</v>
      </c>
      <c r="M13" s="73">
        <v>0.125</v>
      </c>
      <c r="N13" s="71">
        <v>1083</v>
      </c>
      <c r="O13" s="72">
        <v>400</v>
      </c>
      <c r="P13" s="73">
        <v>8.1081081081081086E-2</v>
      </c>
      <c r="Q13" s="71">
        <v>604</v>
      </c>
      <c r="R13" s="72">
        <v>490</v>
      </c>
      <c r="S13" s="73">
        <v>0.13953488372093023</v>
      </c>
    </row>
    <row r="14" spans="1:21" s="52" customFormat="1">
      <c r="A14" s="47" t="s">
        <v>65</v>
      </c>
      <c r="B14" s="68" t="s">
        <v>41</v>
      </c>
      <c r="C14" s="69" t="s">
        <v>41</v>
      </c>
      <c r="D14" s="70" t="s">
        <v>41</v>
      </c>
      <c r="E14" s="68" t="s">
        <v>41</v>
      </c>
      <c r="F14" s="69" t="s">
        <v>41</v>
      </c>
      <c r="G14" s="253" t="s">
        <v>41</v>
      </c>
      <c r="H14" s="68" t="s">
        <v>41</v>
      </c>
      <c r="I14" s="69" t="s">
        <v>41</v>
      </c>
      <c r="J14" s="70" t="s">
        <v>41</v>
      </c>
      <c r="K14" s="68">
        <v>12</v>
      </c>
      <c r="L14" s="69">
        <v>280</v>
      </c>
      <c r="M14" s="70" t="s">
        <v>41</v>
      </c>
      <c r="N14" s="68">
        <v>38</v>
      </c>
      <c r="O14" s="69">
        <v>300</v>
      </c>
      <c r="P14" s="70">
        <v>3.4482758620689655E-2</v>
      </c>
      <c r="Q14" s="68" t="s">
        <v>41</v>
      </c>
      <c r="R14" s="69" t="s">
        <v>41</v>
      </c>
      <c r="S14" s="70" t="s">
        <v>41</v>
      </c>
    </row>
    <row r="15" spans="1:21">
      <c r="A15" s="47" t="s">
        <v>0</v>
      </c>
      <c r="B15" s="68">
        <v>37</v>
      </c>
      <c r="C15" s="69">
        <v>210</v>
      </c>
      <c r="D15" s="70">
        <v>7.6923076923076927E-2</v>
      </c>
      <c r="E15" s="68">
        <v>111</v>
      </c>
      <c r="F15" s="69">
        <v>280</v>
      </c>
      <c r="G15" s="253">
        <v>3.7037037037037035E-2</v>
      </c>
      <c r="H15" s="68">
        <v>43</v>
      </c>
      <c r="I15" s="69">
        <v>350</v>
      </c>
      <c r="J15" s="70">
        <v>6.0606060606060608E-2</v>
      </c>
      <c r="K15" s="68">
        <v>75</v>
      </c>
      <c r="L15" s="69">
        <v>300</v>
      </c>
      <c r="M15" s="70">
        <v>7.1428571428571425E-2</v>
      </c>
      <c r="N15" s="68">
        <v>403</v>
      </c>
      <c r="O15" s="69">
        <v>350</v>
      </c>
      <c r="P15" s="70">
        <v>6.0606060606060608E-2</v>
      </c>
      <c r="Q15" s="68">
        <v>265</v>
      </c>
      <c r="R15" s="69">
        <v>420</v>
      </c>
      <c r="S15" s="70">
        <v>6.8702290076335881E-2</v>
      </c>
    </row>
    <row r="16" spans="1:21">
      <c r="A16" s="47" t="s">
        <v>85</v>
      </c>
      <c r="B16" s="68" t="s">
        <v>41</v>
      </c>
      <c r="C16" s="69" t="s">
        <v>41</v>
      </c>
      <c r="D16" s="70" t="s">
        <v>41</v>
      </c>
      <c r="E16" s="68" t="s">
        <v>41</v>
      </c>
      <c r="F16" s="69" t="s">
        <v>41</v>
      </c>
      <c r="G16" s="253" t="s">
        <v>41</v>
      </c>
      <c r="H16" s="68" t="s">
        <v>41</v>
      </c>
      <c r="I16" s="69" t="s">
        <v>41</v>
      </c>
      <c r="J16" s="70" t="s">
        <v>41</v>
      </c>
      <c r="K16" s="68" t="s">
        <v>41</v>
      </c>
      <c r="L16" s="69" t="s">
        <v>41</v>
      </c>
      <c r="M16" s="70" t="s">
        <v>41</v>
      </c>
      <c r="N16" s="68">
        <v>15</v>
      </c>
      <c r="O16" s="69">
        <v>400</v>
      </c>
      <c r="P16" s="70">
        <v>0</v>
      </c>
      <c r="Q16" s="68">
        <v>29</v>
      </c>
      <c r="R16" s="69">
        <v>420</v>
      </c>
      <c r="S16" s="70">
        <v>6.3291139240506333E-2</v>
      </c>
    </row>
    <row r="17" spans="1:19">
      <c r="A17" s="47" t="s">
        <v>90</v>
      </c>
      <c r="B17" s="68" t="s">
        <v>41</v>
      </c>
      <c r="C17" s="69" t="s">
        <v>41</v>
      </c>
      <c r="D17" s="70" t="s">
        <v>41</v>
      </c>
      <c r="E17" s="68" t="s">
        <v>41</v>
      </c>
      <c r="F17" s="69" t="s">
        <v>41</v>
      </c>
      <c r="G17" s="253" t="s">
        <v>41</v>
      </c>
      <c r="H17" s="68" t="s">
        <v>41</v>
      </c>
      <c r="I17" s="69" t="s">
        <v>41</v>
      </c>
      <c r="J17" s="70" t="s">
        <v>41</v>
      </c>
      <c r="K17" s="68">
        <v>14</v>
      </c>
      <c r="L17" s="69">
        <v>363</v>
      </c>
      <c r="M17" s="70">
        <v>0.17096774193548386</v>
      </c>
      <c r="N17" s="68">
        <v>31</v>
      </c>
      <c r="O17" s="69">
        <v>400</v>
      </c>
      <c r="P17" s="70">
        <v>0.10192837465564739</v>
      </c>
      <c r="Q17" s="68" t="s">
        <v>41</v>
      </c>
      <c r="R17" s="69" t="s">
        <v>41</v>
      </c>
      <c r="S17" s="70" t="s">
        <v>41</v>
      </c>
    </row>
    <row r="18" spans="1:19">
      <c r="A18" s="47" t="s">
        <v>91</v>
      </c>
      <c r="B18" s="68" t="s">
        <v>41</v>
      </c>
      <c r="C18" s="69" t="s">
        <v>41</v>
      </c>
      <c r="D18" s="70" t="s">
        <v>41</v>
      </c>
      <c r="E18" s="68" t="s">
        <v>41</v>
      </c>
      <c r="F18" s="69" t="s">
        <v>41</v>
      </c>
      <c r="G18" s="253" t="s">
        <v>41</v>
      </c>
      <c r="H18" s="68" t="s">
        <v>41</v>
      </c>
      <c r="I18" s="69" t="s">
        <v>41</v>
      </c>
      <c r="J18" s="70" t="s">
        <v>41</v>
      </c>
      <c r="K18" s="68" t="s">
        <v>41</v>
      </c>
      <c r="L18" s="69" t="s">
        <v>41</v>
      </c>
      <c r="M18" s="70" t="s">
        <v>41</v>
      </c>
      <c r="N18" s="68">
        <v>13</v>
      </c>
      <c r="O18" s="69">
        <v>220</v>
      </c>
      <c r="P18" s="70">
        <v>7.3170731707317069E-2</v>
      </c>
      <c r="Q18" s="68" t="s">
        <v>41</v>
      </c>
      <c r="R18" s="69" t="s">
        <v>41</v>
      </c>
      <c r="S18" s="70" t="s">
        <v>41</v>
      </c>
    </row>
    <row r="19" spans="1:19">
      <c r="A19" s="47" t="s">
        <v>1</v>
      </c>
      <c r="B19" s="68" t="s">
        <v>41</v>
      </c>
      <c r="C19" s="69" t="s">
        <v>41</v>
      </c>
      <c r="D19" s="70" t="s">
        <v>41</v>
      </c>
      <c r="E19" s="68">
        <v>38</v>
      </c>
      <c r="F19" s="69">
        <v>280</v>
      </c>
      <c r="G19" s="253">
        <v>0.19148936170212766</v>
      </c>
      <c r="H19" s="68">
        <v>12</v>
      </c>
      <c r="I19" s="69">
        <v>380</v>
      </c>
      <c r="J19" s="70" t="s">
        <v>41</v>
      </c>
      <c r="K19" s="68">
        <v>12</v>
      </c>
      <c r="L19" s="69">
        <v>323</v>
      </c>
      <c r="M19" s="70">
        <v>0.29199999999999998</v>
      </c>
      <c r="N19" s="68">
        <v>50</v>
      </c>
      <c r="O19" s="69">
        <v>345</v>
      </c>
      <c r="P19" s="70">
        <v>0.13114754098360656</v>
      </c>
      <c r="Q19" s="68">
        <v>13</v>
      </c>
      <c r="R19" s="69">
        <v>430</v>
      </c>
      <c r="S19" s="70">
        <v>0.19444444444444445</v>
      </c>
    </row>
    <row r="20" spans="1:19">
      <c r="A20" s="47" t="s">
        <v>108</v>
      </c>
      <c r="B20" s="68" t="s">
        <v>41</v>
      </c>
      <c r="C20" s="69" t="s">
        <v>41</v>
      </c>
      <c r="D20" s="70" t="s">
        <v>41</v>
      </c>
      <c r="E20" s="68" t="s">
        <v>41</v>
      </c>
      <c r="F20" s="69" t="s">
        <v>41</v>
      </c>
      <c r="G20" s="253" t="s">
        <v>41</v>
      </c>
      <c r="H20" s="68">
        <v>11</v>
      </c>
      <c r="I20" s="69">
        <v>370</v>
      </c>
      <c r="J20" s="70">
        <v>5.7142857142857141E-2</v>
      </c>
      <c r="K20" s="68" t="s">
        <v>41</v>
      </c>
      <c r="L20" s="69" t="s">
        <v>41</v>
      </c>
      <c r="M20" s="70" t="s">
        <v>41</v>
      </c>
      <c r="N20" s="68">
        <v>54</v>
      </c>
      <c r="O20" s="69">
        <v>388</v>
      </c>
      <c r="P20" s="70">
        <v>7.7777777777777779E-2</v>
      </c>
      <c r="Q20" s="68">
        <v>57</v>
      </c>
      <c r="R20" s="69">
        <v>430</v>
      </c>
      <c r="S20" s="70">
        <v>7.4999999999999997E-2</v>
      </c>
    </row>
    <row r="21" spans="1:19">
      <c r="A21" s="47" t="s">
        <v>114</v>
      </c>
      <c r="B21" s="68" t="s">
        <v>41</v>
      </c>
      <c r="C21" s="69" t="s">
        <v>41</v>
      </c>
      <c r="D21" s="70" t="s">
        <v>41</v>
      </c>
      <c r="E21" s="68" t="s">
        <v>41</v>
      </c>
      <c r="F21" s="69" t="s">
        <v>41</v>
      </c>
      <c r="G21" s="253" t="s">
        <v>41</v>
      </c>
      <c r="H21" s="68" t="s">
        <v>41</v>
      </c>
      <c r="I21" s="69" t="s">
        <v>41</v>
      </c>
      <c r="J21" s="70" t="s">
        <v>41</v>
      </c>
      <c r="K21" s="68" t="s">
        <v>41</v>
      </c>
      <c r="L21" s="69" t="s">
        <v>41</v>
      </c>
      <c r="M21" s="70" t="s">
        <v>41</v>
      </c>
      <c r="N21" s="68">
        <v>16</v>
      </c>
      <c r="O21" s="69">
        <v>300</v>
      </c>
      <c r="P21" s="70">
        <v>0.1857707509881423</v>
      </c>
      <c r="Q21" s="68" t="s">
        <v>41</v>
      </c>
      <c r="R21" s="69" t="s">
        <v>41</v>
      </c>
      <c r="S21" s="70" t="s">
        <v>41</v>
      </c>
    </row>
    <row r="22" spans="1:19">
      <c r="A22" s="47" t="s">
        <v>116</v>
      </c>
      <c r="B22" s="68" t="s">
        <v>41</v>
      </c>
      <c r="C22" s="69" t="s">
        <v>41</v>
      </c>
      <c r="D22" s="70" t="s">
        <v>41</v>
      </c>
      <c r="E22" s="68" t="s">
        <v>41</v>
      </c>
      <c r="F22" s="69" t="s">
        <v>41</v>
      </c>
      <c r="G22" s="253" t="s">
        <v>41</v>
      </c>
      <c r="H22" s="68" t="s">
        <v>41</v>
      </c>
      <c r="I22" s="69" t="s">
        <v>41</v>
      </c>
      <c r="J22" s="70" t="s">
        <v>41</v>
      </c>
      <c r="K22" s="68" t="s">
        <v>41</v>
      </c>
      <c r="L22" s="69" t="s">
        <v>41</v>
      </c>
      <c r="M22" s="70" t="s">
        <v>41</v>
      </c>
      <c r="N22" s="68" t="s">
        <v>41</v>
      </c>
      <c r="O22" s="69" t="s">
        <v>41</v>
      </c>
      <c r="P22" s="70" t="s">
        <v>41</v>
      </c>
      <c r="Q22" s="68" t="s">
        <v>41</v>
      </c>
      <c r="R22" s="69" t="s">
        <v>41</v>
      </c>
      <c r="S22" s="70" t="s">
        <v>41</v>
      </c>
    </row>
    <row r="23" spans="1:19">
      <c r="A23" s="47" t="s">
        <v>125</v>
      </c>
      <c r="B23" s="68" t="s">
        <v>41</v>
      </c>
      <c r="C23" s="69" t="s">
        <v>41</v>
      </c>
      <c r="D23" s="70" t="s">
        <v>41</v>
      </c>
      <c r="E23" s="68" t="s">
        <v>41</v>
      </c>
      <c r="F23" s="69" t="s">
        <v>41</v>
      </c>
      <c r="G23" s="253" t="s">
        <v>41</v>
      </c>
      <c r="H23" s="68" t="s">
        <v>41</v>
      </c>
      <c r="I23" s="69" t="s">
        <v>41</v>
      </c>
      <c r="J23" s="70" t="s">
        <v>41</v>
      </c>
      <c r="K23" s="68" t="s">
        <v>41</v>
      </c>
      <c r="L23" s="69" t="s">
        <v>41</v>
      </c>
      <c r="M23" s="70" t="s">
        <v>41</v>
      </c>
      <c r="N23" s="68" t="s">
        <v>41</v>
      </c>
      <c r="O23" s="69" t="s">
        <v>41</v>
      </c>
      <c r="P23" s="70" t="s">
        <v>41</v>
      </c>
      <c r="Q23" s="68" t="s">
        <v>41</v>
      </c>
      <c r="R23" s="69" t="s">
        <v>41</v>
      </c>
      <c r="S23" s="70" t="s">
        <v>41</v>
      </c>
    </row>
    <row r="24" spans="1:19">
      <c r="A24" s="47" t="s">
        <v>129</v>
      </c>
      <c r="B24" s="68" t="s">
        <v>41</v>
      </c>
      <c r="C24" s="69" t="s">
        <v>41</v>
      </c>
      <c r="D24" s="70" t="s">
        <v>41</v>
      </c>
      <c r="E24" s="68" t="s">
        <v>41</v>
      </c>
      <c r="F24" s="69" t="s">
        <v>41</v>
      </c>
      <c r="G24" s="253" t="s">
        <v>41</v>
      </c>
      <c r="H24" s="68" t="s">
        <v>41</v>
      </c>
      <c r="I24" s="69" t="s">
        <v>41</v>
      </c>
      <c r="J24" s="70" t="s">
        <v>41</v>
      </c>
      <c r="K24" s="68" t="s">
        <v>41</v>
      </c>
      <c r="L24" s="69" t="s">
        <v>41</v>
      </c>
      <c r="M24" s="70" t="s">
        <v>41</v>
      </c>
      <c r="N24" s="68">
        <v>13</v>
      </c>
      <c r="O24" s="69">
        <v>240</v>
      </c>
      <c r="P24" s="70" t="s">
        <v>41</v>
      </c>
      <c r="Q24" s="68" t="s">
        <v>41</v>
      </c>
      <c r="R24" s="69" t="s">
        <v>41</v>
      </c>
      <c r="S24" s="70" t="s">
        <v>41</v>
      </c>
    </row>
    <row r="25" spans="1:19">
      <c r="A25" s="51" t="s">
        <v>306</v>
      </c>
      <c r="B25" s="68">
        <v>60</v>
      </c>
      <c r="C25" s="69">
        <v>210</v>
      </c>
      <c r="D25" s="70">
        <v>7.6923076923076927E-2</v>
      </c>
      <c r="E25" s="68">
        <v>178</v>
      </c>
      <c r="F25" s="69">
        <v>280</v>
      </c>
      <c r="G25" s="253">
        <v>7.6923076923076927E-2</v>
      </c>
      <c r="H25" s="68">
        <v>68</v>
      </c>
      <c r="I25" s="69">
        <v>358</v>
      </c>
      <c r="J25" s="70">
        <v>6.8656716417910449E-2</v>
      </c>
      <c r="K25" s="68">
        <v>135</v>
      </c>
      <c r="L25" s="69">
        <v>300</v>
      </c>
      <c r="M25" s="70">
        <v>7.1428571428571425E-2</v>
      </c>
      <c r="N25" s="68">
        <v>640</v>
      </c>
      <c r="O25" s="69">
        <v>350</v>
      </c>
      <c r="P25" s="70">
        <v>9.375E-2</v>
      </c>
      <c r="Q25" s="68">
        <v>381</v>
      </c>
      <c r="R25" s="69">
        <v>420</v>
      </c>
      <c r="S25" s="70">
        <v>6.3291139240506333E-2</v>
      </c>
    </row>
    <row r="26" spans="1:19" s="52" customFormat="1">
      <c r="A26" s="47" t="s">
        <v>73</v>
      </c>
      <c r="B26" s="68" t="s">
        <v>41</v>
      </c>
      <c r="C26" s="69" t="s">
        <v>41</v>
      </c>
      <c r="D26" s="70" t="s">
        <v>41</v>
      </c>
      <c r="E26" s="68" t="s">
        <v>41</v>
      </c>
      <c r="F26" s="69" t="s">
        <v>41</v>
      </c>
      <c r="G26" s="253" t="s">
        <v>41</v>
      </c>
      <c r="H26" s="68" t="s">
        <v>41</v>
      </c>
      <c r="I26" s="69" t="s">
        <v>41</v>
      </c>
      <c r="J26" s="70" t="s">
        <v>41</v>
      </c>
      <c r="K26" s="68" t="s">
        <v>41</v>
      </c>
      <c r="L26" s="69" t="s">
        <v>41</v>
      </c>
      <c r="M26" s="70" t="s">
        <v>41</v>
      </c>
      <c r="N26" s="68">
        <v>10</v>
      </c>
      <c r="O26" s="69">
        <v>240</v>
      </c>
      <c r="P26" s="70" t="s">
        <v>41</v>
      </c>
      <c r="Q26" s="68" t="s">
        <v>41</v>
      </c>
      <c r="R26" s="69" t="s">
        <v>41</v>
      </c>
      <c r="S26" s="70" t="s">
        <v>41</v>
      </c>
    </row>
    <row r="27" spans="1:19">
      <c r="A27" s="47" t="s">
        <v>74</v>
      </c>
      <c r="B27" s="68">
        <v>11</v>
      </c>
      <c r="C27" s="69">
        <v>200</v>
      </c>
      <c r="D27" s="70">
        <v>0.33333333333333331</v>
      </c>
      <c r="E27" s="68">
        <v>33</v>
      </c>
      <c r="F27" s="69">
        <v>280</v>
      </c>
      <c r="G27" s="253">
        <v>0.14285714285714285</v>
      </c>
      <c r="H27" s="68" t="s">
        <v>41</v>
      </c>
      <c r="I27" s="69" t="s">
        <v>41</v>
      </c>
      <c r="J27" s="70" t="s">
        <v>41</v>
      </c>
      <c r="K27" s="68">
        <v>11</v>
      </c>
      <c r="L27" s="69">
        <v>285</v>
      </c>
      <c r="M27" s="70">
        <v>9.6153846153846159E-2</v>
      </c>
      <c r="N27" s="68">
        <v>59</v>
      </c>
      <c r="O27" s="69">
        <v>360</v>
      </c>
      <c r="P27" s="70">
        <v>0.125</v>
      </c>
      <c r="Q27" s="68">
        <v>22</v>
      </c>
      <c r="R27" s="69">
        <v>400</v>
      </c>
      <c r="S27" s="70">
        <v>-4.7619047619047616E-2</v>
      </c>
    </row>
    <row r="28" spans="1:19">
      <c r="A28" s="47" t="s">
        <v>77</v>
      </c>
      <c r="B28" s="68" t="s">
        <v>41</v>
      </c>
      <c r="C28" s="69" t="s">
        <v>41</v>
      </c>
      <c r="D28" s="70" t="s">
        <v>41</v>
      </c>
      <c r="E28" s="68" t="s">
        <v>41</v>
      </c>
      <c r="F28" s="69" t="s">
        <v>41</v>
      </c>
      <c r="G28" s="253" t="s">
        <v>41</v>
      </c>
      <c r="H28" s="68" t="s">
        <v>41</v>
      </c>
      <c r="I28" s="69" t="s">
        <v>41</v>
      </c>
      <c r="J28" s="70" t="s">
        <v>41</v>
      </c>
      <c r="K28" s="68" t="s">
        <v>41</v>
      </c>
      <c r="L28" s="69" t="s">
        <v>41</v>
      </c>
      <c r="M28" s="70" t="s">
        <v>41</v>
      </c>
      <c r="N28" s="68">
        <v>19</v>
      </c>
      <c r="O28" s="69">
        <v>340</v>
      </c>
      <c r="P28" s="70">
        <v>0.17241379310344829</v>
      </c>
      <c r="Q28" s="68" t="s">
        <v>41</v>
      </c>
      <c r="R28" s="69" t="s">
        <v>41</v>
      </c>
      <c r="S28" s="70" t="s">
        <v>41</v>
      </c>
    </row>
    <row r="29" spans="1:19">
      <c r="A29" s="47" t="s">
        <v>82</v>
      </c>
      <c r="B29" s="68" t="s">
        <v>41</v>
      </c>
      <c r="C29" s="69" t="s">
        <v>41</v>
      </c>
      <c r="D29" s="70" t="s">
        <v>41</v>
      </c>
      <c r="E29" s="68" t="s">
        <v>41</v>
      </c>
      <c r="F29" s="69" t="s">
        <v>41</v>
      </c>
      <c r="G29" s="253" t="s">
        <v>41</v>
      </c>
      <c r="H29" s="68" t="s">
        <v>41</v>
      </c>
      <c r="I29" s="69" t="s">
        <v>41</v>
      </c>
      <c r="J29" s="70" t="s">
        <v>41</v>
      </c>
      <c r="K29" s="68" t="s">
        <v>41</v>
      </c>
      <c r="L29" s="69" t="s">
        <v>41</v>
      </c>
      <c r="M29" s="70" t="s">
        <v>41</v>
      </c>
      <c r="N29" s="68">
        <v>14</v>
      </c>
      <c r="O29" s="69">
        <v>255</v>
      </c>
      <c r="P29" s="70">
        <v>0.10869565217391304</v>
      </c>
      <c r="Q29" s="68" t="s">
        <v>41</v>
      </c>
      <c r="R29" s="69" t="s">
        <v>41</v>
      </c>
      <c r="S29" s="70" t="s">
        <v>41</v>
      </c>
    </row>
    <row r="30" spans="1:19">
      <c r="A30" s="47" t="s">
        <v>86</v>
      </c>
      <c r="B30" s="68">
        <v>20</v>
      </c>
      <c r="C30" s="69">
        <v>215</v>
      </c>
      <c r="D30" s="70">
        <v>4.878048780487805E-2</v>
      </c>
      <c r="E30" s="68">
        <v>93</v>
      </c>
      <c r="F30" s="69">
        <v>300</v>
      </c>
      <c r="G30" s="253">
        <v>0.1111111111111111</v>
      </c>
      <c r="H30" s="68">
        <v>39</v>
      </c>
      <c r="I30" s="69">
        <v>380</v>
      </c>
      <c r="J30" s="70">
        <v>0.1875</v>
      </c>
      <c r="K30" s="68">
        <v>54</v>
      </c>
      <c r="L30" s="69">
        <v>330</v>
      </c>
      <c r="M30" s="70">
        <v>0.17857142857142858</v>
      </c>
      <c r="N30" s="68">
        <v>326</v>
      </c>
      <c r="O30" s="69">
        <v>380</v>
      </c>
      <c r="P30" s="70">
        <v>0.11764705882352941</v>
      </c>
      <c r="Q30" s="68">
        <v>136</v>
      </c>
      <c r="R30" s="69">
        <v>440</v>
      </c>
      <c r="S30" s="70">
        <v>0.15789473684210525</v>
      </c>
    </row>
    <row r="31" spans="1:19">
      <c r="A31" s="47" t="s">
        <v>98</v>
      </c>
      <c r="B31" s="68" t="s">
        <v>41</v>
      </c>
      <c r="C31" s="69" t="s">
        <v>41</v>
      </c>
      <c r="D31" s="70" t="s">
        <v>41</v>
      </c>
      <c r="E31" s="68" t="s">
        <v>41</v>
      </c>
      <c r="F31" s="69" t="s">
        <v>41</v>
      </c>
      <c r="G31" s="253" t="s">
        <v>41</v>
      </c>
      <c r="H31" s="68" t="s">
        <v>41</v>
      </c>
      <c r="I31" s="69" t="s">
        <v>41</v>
      </c>
      <c r="J31" s="70" t="s">
        <v>41</v>
      </c>
      <c r="K31" s="68" t="s">
        <v>41</v>
      </c>
      <c r="L31" s="69" t="s">
        <v>41</v>
      </c>
      <c r="M31" s="70" t="s">
        <v>41</v>
      </c>
      <c r="N31" s="68" t="s">
        <v>41</v>
      </c>
      <c r="O31" s="69" t="s">
        <v>41</v>
      </c>
      <c r="P31" s="70" t="s">
        <v>41</v>
      </c>
      <c r="Q31" s="68" t="s">
        <v>41</v>
      </c>
      <c r="R31" s="69" t="s">
        <v>41</v>
      </c>
      <c r="S31" s="70" t="s">
        <v>41</v>
      </c>
    </row>
    <row r="32" spans="1:19">
      <c r="A32" s="47" t="s">
        <v>99</v>
      </c>
      <c r="B32" s="68" t="s">
        <v>41</v>
      </c>
      <c r="C32" s="69" t="s">
        <v>41</v>
      </c>
      <c r="D32" s="70" t="s">
        <v>41</v>
      </c>
      <c r="E32" s="68">
        <v>19</v>
      </c>
      <c r="F32" s="69">
        <v>380</v>
      </c>
      <c r="G32" s="253">
        <v>3.2608695652173912E-2</v>
      </c>
      <c r="H32" s="68">
        <v>18</v>
      </c>
      <c r="I32" s="69">
        <v>450</v>
      </c>
      <c r="J32" s="70">
        <v>0.125</v>
      </c>
      <c r="K32" s="68" t="s">
        <v>41</v>
      </c>
      <c r="L32" s="69" t="s">
        <v>41</v>
      </c>
      <c r="M32" s="70" t="s">
        <v>41</v>
      </c>
      <c r="N32" s="68">
        <v>40</v>
      </c>
      <c r="O32" s="69">
        <v>460</v>
      </c>
      <c r="P32" s="70">
        <v>6.2355658198614321E-2</v>
      </c>
      <c r="Q32" s="68">
        <v>42</v>
      </c>
      <c r="R32" s="69">
        <v>563</v>
      </c>
      <c r="S32" s="70">
        <v>2.3636363636363636E-2</v>
      </c>
    </row>
    <row r="33" spans="1:19">
      <c r="A33" s="47" t="s">
        <v>2</v>
      </c>
      <c r="B33" s="68">
        <v>12</v>
      </c>
      <c r="C33" s="69">
        <v>210</v>
      </c>
      <c r="D33" s="70">
        <v>0.05</v>
      </c>
      <c r="E33" s="68">
        <v>45</v>
      </c>
      <c r="F33" s="69">
        <v>260</v>
      </c>
      <c r="G33" s="253">
        <v>6.1224489795918366E-2</v>
      </c>
      <c r="H33" s="68" t="s">
        <v>41</v>
      </c>
      <c r="I33" s="69" t="s">
        <v>41</v>
      </c>
      <c r="J33" s="70" t="s">
        <v>41</v>
      </c>
      <c r="K33" s="68">
        <v>32</v>
      </c>
      <c r="L33" s="69">
        <v>293</v>
      </c>
      <c r="M33" s="70">
        <v>8.5185185185185183E-2</v>
      </c>
      <c r="N33" s="68">
        <v>154</v>
      </c>
      <c r="O33" s="69">
        <v>360</v>
      </c>
      <c r="P33" s="70">
        <v>5.8823529411764705E-2</v>
      </c>
      <c r="Q33" s="68">
        <v>44</v>
      </c>
      <c r="R33" s="69">
        <v>383</v>
      </c>
      <c r="S33" s="70">
        <v>-4.2500000000000003E-2</v>
      </c>
    </row>
    <row r="34" spans="1:19">
      <c r="A34" s="47" t="s">
        <v>110</v>
      </c>
      <c r="B34" s="68" t="s">
        <v>41</v>
      </c>
      <c r="C34" s="69" t="s">
        <v>41</v>
      </c>
      <c r="D34" s="70" t="s">
        <v>41</v>
      </c>
      <c r="E34" s="68" t="s">
        <v>41</v>
      </c>
      <c r="F34" s="69" t="s">
        <v>41</v>
      </c>
      <c r="G34" s="253" t="s">
        <v>41</v>
      </c>
      <c r="H34" s="68" t="s">
        <v>41</v>
      </c>
      <c r="I34" s="69" t="s">
        <v>41</v>
      </c>
      <c r="J34" s="70" t="s">
        <v>41</v>
      </c>
      <c r="K34" s="68" t="s">
        <v>41</v>
      </c>
      <c r="L34" s="69" t="s">
        <v>41</v>
      </c>
      <c r="M34" s="70" t="s">
        <v>41</v>
      </c>
      <c r="N34" s="68">
        <v>25</v>
      </c>
      <c r="O34" s="69">
        <v>415</v>
      </c>
      <c r="P34" s="70">
        <v>0.13698630136986301</v>
      </c>
      <c r="Q34" s="68" t="s">
        <v>41</v>
      </c>
      <c r="R34" s="69" t="s">
        <v>41</v>
      </c>
      <c r="S34" s="70" t="s">
        <v>41</v>
      </c>
    </row>
    <row r="35" spans="1:19">
      <c r="A35" s="47" t="s">
        <v>3</v>
      </c>
      <c r="B35" s="68">
        <v>17</v>
      </c>
      <c r="C35" s="69">
        <v>165</v>
      </c>
      <c r="D35" s="70" t="s">
        <v>41</v>
      </c>
      <c r="E35" s="68">
        <v>31</v>
      </c>
      <c r="F35" s="69">
        <v>250</v>
      </c>
      <c r="G35" s="253">
        <v>-3.8461538461538464E-2</v>
      </c>
      <c r="H35" s="68" t="s">
        <v>41</v>
      </c>
      <c r="I35" s="69" t="s">
        <v>41</v>
      </c>
      <c r="J35" s="70" t="s">
        <v>41</v>
      </c>
      <c r="K35" s="68" t="s">
        <v>41</v>
      </c>
      <c r="L35" s="69" t="s">
        <v>41</v>
      </c>
      <c r="M35" s="70" t="s">
        <v>41</v>
      </c>
      <c r="N35" s="68">
        <v>18</v>
      </c>
      <c r="O35" s="69">
        <v>330</v>
      </c>
      <c r="P35" s="70">
        <v>0.11864406779661017</v>
      </c>
      <c r="Q35" s="68" t="s">
        <v>41</v>
      </c>
      <c r="R35" s="69" t="s">
        <v>41</v>
      </c>
      <c r="S35" s="70" t="s">
        <v>41</v>
      </c>
    </row>
    <row r="36" spans="1:19">
      <c r="A36" s="51" t="s">
        <v>307</v>
      </c>
      <c r="B36" s="71">
        <v>71</v>
      </c>
      <c r="C36" s="72">
        <v>200</v>
      </c>
      <c r="D36" s="73">
        <v>0.1111111111111111</v>
      </c>
      <c r="E36" s="71">
        <v>237</v>
      </c>
      <c r="F36" s="72">
        <v>280</v>
      </c>
      <c r="G36" s="254">
        <v>7.6923076923076927E-2</v>
      </c>
      <c r="H36" s="71">
        <v>87</v>
      </c>
      <c r="I36" s="72">
        <v>390</v>
      </c>
      <c r="J36" s="73">
        <v>0.18181818181818182</v>
      </c>
      <c r="K36" s="71">
        <v>125</v>
      </c>
      <c r="L36" s="72">
        <v>320</v>
      </c>
      <c r="M36" s="73">
        <v>0.14285714285714285</v>
      </c>
      <c r="N36" s="71">
        <v>671</v>
      </c>
      <c r="O36" s="72">
        <v>370</v>
      </c>
      <c r="P36" s="73">
        <v>8.8235294117647065E-2</v>
      </c>
      <c r="Q36" s="71">
        <v>270</v>
      </c>
      <c r="R36" s="72">
        <v>430</v>
      </c>
      <c r="S36" s="73">
        <v>7.4999999999999997E-2</v>
      </c>
    </row>
    <row r="37" spans="1:19" s="52" customFormat="1">
      <c r="A37" s="47" t="s">
        <v>64</v>
      </c>
      <c r="B37" s="68" t="s">
        <v>41</v>
      </c>
      <c r="C37" s="69" t="s">
        <v>41</v>
      </c>
      <c r="D37" s="70" t="s">
        <v>41</v>
      </c>
      <c r="E37" s="68">
        <v>16</v>
      </c>
      <c r="F37" s="69">
        <v>278</v>
      </c>
      <c r="G37" s="253">
        <v>0.112</v>
      </c>
      <c r="H37" s="68" t="s">
        <v>41</v>
      </c>
      <c r="I37" s="69" t="s">
        <v>41</v>
      </c>
      <c r="J37" s="70" t="s">
        <v>41</v>
      </c>
      <c r="K37" s="68" t="s">
        <v>41</v>
      </c>
      <c r="L37" s="69" t="s">
        <v>41</v>
      </c>
      <c r="M37" s="70" t="s">
        <v>41</v>
      </c>
      <c r="N37" s="68">
        <v>35</v>
      </c>
      <c r="O37" s="69">
        <v>400</v>
      </c>
      <c r="P37" s="70">
        <v>0.21212121212121213</v>
      </c>
      <c r="Q37" s="68">
        <v>13</v>
      </c>
      <c r="R37" s="69">
        <v>470</v>
      </c>
      <c r="S37" s="70">
        <v>6.8181818181818177E-2</v>
      </c>
    </row>
    <row r="38" spans="1:19">
      <c r="A38" s="47" t="s">
        <v>70</v>
      </c>
      <c r="B38" s="68" t="s">
        <v>41</v>
      </c>
      <c r="C38" s="69" t="s">
        <v>41</v>
      </c>
      <c r="D38" s="70" t="s">
        <v>41</v>
      </c>
      <c r="E38" s="68">
        <v>28</v>
      </c>
      <c r="F38" s="69">
        <v>300</v>
      </c>
      <c r="G38" s="253">
        <v>0.25</v>
      </c>
      <c r="H38" s="68" t="s">
        <v>41</v>
      </c>
      <c r="I38" s="69" t="s">
        <v>41</v>
      </c>
      <c r="J38" s="70" t="s">
        <v>41</v>
      </c>
      <c r="K38" s="68">
        <v>12</v>
      </c>
      <c r="L38" s="69">
        <v>350</v>
      </c>
      <c r="M38" s="70">
        <v>0.16666666666666666</v>
      </c>
      <c r="N38" s="68">
        <v>36</v>
      </c>
      <c r="O38" s="69">
        <v>385</v>
      </c>
      <c r="P38" s="70">
        <v>0.1</v>
      </c>
      <c r="Q38" s="68">
        <v>10</v>
      </c>
      <c r="R38" s="69">
        <v>468</v>
      </c>
      <c r="S38" s="70">
        <v>0.3</v>
      </c>
    </row>
    <row r="39" spans="1:19">
      <c r="A39" s="47" t="s">
        <v>89</v>
      </c>
      <c r="B39" s="68">
        <v>22</v>
      </c>
      <c r="C39" s="69">
        <v>235</v>
      </c>
      <c r="D39" s="70">
        <v>0.30555555555555558</v>
      </c>
      <c r="E39" s="68">
        <v>68</v>
      </c>
      <c r="F39" s="69">
        <v>260</v>
      </c>
      <c r="G39" s="253">
        <v>8.3333333333333329E-2</v>
      </c>
      <c r="H39" s="68">
        <v>16</v>
      </c>
      <c r="I39" s="69">
        <v>355</v>
      </c>
      <c r="J39" s="70">
        <v>7.575757575757576E-2</v>
      </c>
      <c r="K39" s="68">
        <v>23</v>
      </c>
      <c r="L39" s="69">
        <v>280</v>
      </c>
      <c r="M39" s="70">
        <v>5.6603773584905662E-2</v>
      </c>
      <c r="N39" s="68">
        <v>143</v>
      </c>
      <c r="O39" s="69">
        <v>350</v>
      </c>
      <c r="P39" s="70">
        <v>0.16666666666666666</v>
      </c>
      <c r="Q39" s="68">
        <v>66</v>
      </c>
      <c r="R39" s="69">
        <v>420</v>
      </c>
      <c r="S39" s="70">
        <v>0.05</v>
      </c>
    </row>
    <row r="40" spans="1:19">
      <c r="A40" s="47" t="s">
        <v>94</v>
      </c>
      <c r="B40" s="68" t="s">
        <v>41</v>
      </c>
      <c r="C40" s="69" t="s">
        <v>41</v>
      </c>
      <c r="D40" s="70" t="s">
        <v>41</v>
      </c>
      <c r="E40" s="68" t="s">
        <v>41</v>
      </c>
      <c r="F40" s="69" t="s">
        <v>41</v>
      </c>
      <c r="G40" s="253" t="s">
        <v>41</v>
      </c>
      <c r="H40" s="68" t="s">
        <v>41</v>
      </c>
      <c r="I40" s="69" t="s">
        <v>41</v>
      </c>
      <c r="J40" s="70" t="s">
        <v>41</v>
      </c>
      <c r="K40" s="68" t="s">
        <v>41</v>
      </c>
      <c r="L40" s="69" t="s">
        <v>41</v>
      </c>
      <c r="M40" s="70" t="s">
        <v>41</v>
      </c>
      <c r="N40" s="68">
        <v>30</v>
      </c>
      <c r="O40" s="69">
        <v>370</v>
      </c>
      <c r="P40" s="70">
        <v>5.7142857142857141E-2</v>
      </c>
      <c r="Q40" s="68">
        <v>10</v>
      </c>
      <c r="R40" s="69">
        <v>445</v>
      </c>
      <c r="S40" s="70" t="s">
        <v>41</v>
      </c>
    </row>
    <row r="41" spans="1:19">
      <c r="A41" s="47" t="s">
        <v>101</v>
      </c>
      <c r="B41" s="68" t="s">
        <v>41</v>
      </c>
      <c r="C41" s="69" t="s">
        <v>41</v>
      </c>
      <c r="D41" s="70" t="s">
        <v>41</v>
      </c>
      <c r="E41" s="68" t="s">
        <v>41</v>
      </c>
      <c r="F41" s="69" t="s">
        <v>41</v>
      </c>
      <c r="G41" s="253" t="s">
        <v>41</v>
      </c>
      <c r="H41" s="68" t="s">
        <v>41</v>
      </c>
      <c r="I41" s="69" t="s">
        <v>41</v>
      </c>
      <c r="J41" s="70" t="s">
        <v>41</v>
      </c>
      <c r="K41" s="68" t="s">
        <v>41</v>
      </c>
      <c r="L41" s="69" t="s">
        <v>41</v>
      </c>
      <c r="M41" s="70" t="s">
        <v>41</v>
      </c>
      <c r="N41" s="68">
        <v>21</v>
      </c>
      <c r="O41" s="69">
        <v>410</v>
      </c>
      <c r="P41" s="70">
        <v>7.8947368421052627E-2</v>
      </c>
      <c r="Q41" s="68">
        <v>10</v>
      </c>
      <c r="R41" s="69">
        <v>495</v>
      </c>
      <c r="S41" s="70">
        <v>0.19277108433734941</v>
      </c>
    </row>
    <row r="42" spans="1:19">
      <c r="A42" s="47" t="s">
        <v>104</v>
      </c>
      <c r="B42" s="68" t="s">
        <v>41</v>
      </c>
      <c r="C42" s="69" t="s">
        <v>41</v>
      </c>
      <c r="D42" s="70" t="s">
        <v>41</v>
      </c>
      <c r="E42" s="68">
        <v>19</v>
      </c>
      <c r="F42" s="69">
        <v>280</v>
      </c>
      <c r="G42" s="253">
        <v>0.12</v>
      </c>
      <c r="H42" s="68">
        <v>14</v>
      </c>
      <c r="I42" s="69">
        <v>345</v>
      </c>
      <c r="J42" s="70">
        <v>6.1538461538461542E-2</v>
      </c>
      <c r="K42" s="68">
        <v>11</v>
      </c>
      <c r="L42" s="69">
        <v>300</v>
      </c>
      <c r="M42" s="70">
        <v>-1.6393442622950821E-2</v>
      </c>
      <c r="N42" s="68">
        <v>61</v>
      </c>
      <c r="O42" s="69">
        <v>370</v>
      </c>
      <c r="P42" s="70">
        <v>5.7142857142857141E-2</v>
      </c>
      <c r="Q42" s="68">
        <v>119</v>
      </c>
      <c r="R42" s="69">
        <v>400</v>
      </c>
      <c r="S42" s="70">
        <v>2.564102564102564E-2</v>
      </c>
    </row>
    <row r="43" spans="1:19">
      <c r="A43" s="47" t="s">
        <v>105</v>
      </c>
      <c r="B43" s="68" t="s">
        <v>41</v>
      </c>
      <c r="C43" s="69" t="s">
        <v>41</v>
      </c>
      <c r="D43" s="70" t="s">
        <v>41</v>
      </c>
      <c r="E43" s="68">
        <v>16</v>
      </c>
      <c r="F43" s="69">
        <v>290</v>
      </c>
      <c r="G43" s="253">
        <v>0.23404255319148937</v>
      </c>
      <c r="H43" s="68" t="s">
        <v>41</v>
      </c>
      <c r="I43" s="69" t="s">
        <v>41</v>
      </c>
      <c r="J43" s="70" t="s">
        <v>41</v>
      </c>
      <c r="K43" s="68" t="s">
        <v>41</v>
      </c>
      <c r="L43" s="69" t="s">
        <v>41</v>
      </c>
      <c r="M43" s="70" t="s">
        <v>41</v>
      </c>
      <c r="N43" s="68">
        <v>48</v>
      </c>
      <c r="O43" s="69">
        <v>350</v>
      </c>
      <c r="P43" s="70">
        <v>0.14754098360655737</v>
      </c>
      <c r="Q43" s="68">
        <v>15</v>
      </c>
      <c r="R43" s="69">
        <v>440</v>
      </c>
      <c r="S43" s="70">
        <v>7.3170731707317069E-2</v>
      </c>
    </row>
    <row r="44" spans="1:19">
      <c r="A44" s="47" t="s">
        <v>112</v>
      </c>
      <c r="B44" s="68" t="s">
        <v>41</v>
      </c>
      <c r="C44" s="69" t="s">
        <v>41</v>
      </c>
      <c r="D44" s="70" t="s">
        <v>41</v>
      </c>
      <c r="E44" s="68" t="s">
        <v>41</v>
      </c>
      <c r="F44" s="69" t="s">
        <v>41</v>
      </c>
      <c r="G44" s="253" t="s">
        <v>41</v>
      </c>
      <c r="H44" s="68" t="s">
        <v>41</v>
      </c>
      <c r="I44" s="69" t="s">
        <v>41</v>
      </c>
      <c r="J44" s="70" t="s">
        <v>41</v>
      </c>
      <c r="K44" s="68" t="s">
        <v>41</v>
      </c>
      <c r="L44" s="69" t="s">
        <v>41</v>
      </c>
      <c r="M44" s="70" t="s">
        <v>41</v>
      </c>
      <c r="N44" s="68">
        <v>18</v>
      </c>
      <c r="O44" s="69">
        <v>360</v>
      </c>
      <c r="P44" s="70">
        <v>0</v>
      </c>
      <c r="Q44" s="68" t="s">
        <v>41</v>
      </c>
      <c r="R44" s="69" t="s">
        <v>41</v>
      </c>
      <c r="S44" s="70" t="s">
        <v>41</v>
      </c>
    </row>
    <row r="45" spans="1:19">
      <c r="A45" s="47" t="s">
        <v>121</v>
      </c>
      <c r="B45" s="68" t="s">
        <v>41</v>
      </c>
      <c r="C45" s="69" t="s">
        <v>41</v>
      </c>
      <c r="D45" s="70" t="s">
        <v>41</v>
      </c>
      <c r="E45" s="68" t="s">
        <v>41</v>
      </c>
      <c r="F45" s="69" t="s">
        <v>41</v>
      </c>
      <c r="G45" s="253" t="s">
        <v>41</v>
      </c>
      <c r="H45" s="68" t="s">
        <v>41</v>
      </c>
      <c r="I45" s="69" t="s">
        <v>41</v>
      </c>
      <c r="J45" s="70" t="s">
        <v>41</v>
      </c>
      <c r="K45" s="68" t="s">
        <v>41</v>
      </c>
      <c r="L45" s="69" t="s">
        <v>41</v>
      </c>
      <c r="M45" s="70" t="s">
        <v>41</v>
      </c>
      <c r="N45" s="68">
        <v>20</v>
      </c>
      <c r="O45" s="69">
        <v>360</v>
      </c>
      <c r="P45" s="70">
        <v>2.8571428571428571E-2</v>
      </c>
      <c r="Q45" s="68" t="s">
        <v>41</v>
      </c>
      <c r="R45" s="69" t="s">
        <v>41</v>
      </c>
      <c r="S45" s="70" t="s">
        <v>41</v>
      </c>
    </row>
    <row r="46" spans="1:19">
      <c r="A46" s="47" t="s">
        <v>123</v>
      </c>
      <c r="B46" s="68" t="s">
        <v>41</v>
      </c>
      <c r="C46" s="69" t="s">
        <v>41</v>
      </c>
      <c r="D46" s="70" t="s">
        <v>41</v>
      </c>
      <c r="E46" s="68" t="s">
        <v>41</v>
      </c>
      <c r="F46" s="69" t="s">
        <v>41</v>
      </c>
      <c r="G46" s="253" t="s">
        <v>41</v>
      </c>
      <c r="H46" s="68" t="s">
        <v>41</v>
      </c>
      <c r="I46" s="69" t="s">
        <v>41</v>
      </c>
      <c r="J46" s="70" t="s">
        <v>41</v>
      </c>
      <c r="K46" s="68" t="s">
        <v>41</v>
      </c>
      <c r="L46" s="69" t="s">
        <v>41</v>
      </c>
      <c r="M46" s="70" t="s">
        <v>41</v>
      </c>
      <c r="N46" s="68" t="s">
        <v>41</v>
      </c>
      <c r="O46" s="69" t="s">
        <v>41</v>
      </c>
      <c r="P46" s="70" t="s">
        <v>41</v>
      </c>
      <c r="Q46" s="68" t="s">
        <v>41</v>
      </c>
      <c r="R46" s="69" t="s">
        <v>41</v>
      </c>
      <c r="S46" s="70" t="s">
        <v>41</v>
      </c>
    </row>
    <row r="47" spans="1:19">
      <c r="A47" s="47" t="s">
        <v>4</v>
      </c>
      <c r="B47" s="68" t="s">
        <v>41</v>
      </c>
      <c r="C47" s="69" t="s">
        <v>41</v>
      </c>
      <c r="D47" s="70" t="s">
        <v>41</v>
      </c>
      <c r="E47" s="68">
        <v>18</v>
      </c>
      <c r="F47" s="69">
        <v>268</v>
      </c>
      <c r="G47" s="253">
        <v>0.14042553191489363</v>
      </c>
      <c r="H47" s="68" t="s">
        <v>41</v>
      </c>
      <c r="I47" s="69" t="s">
        <v>41</v>
      </c>
      <c r="J47" s="70" t="s">
        <v>41</v>
      </c>
      <c r="K47" s="68" t="s">
        <v>41</v>
      </c>
      <c r="L47" s="69" t="s">
        <v>41</v>
      </c>
      <c r="M47" s="70" t="s">
        <v>41</v>
      </c>
      <c r="N47" s="68">
        <v>53</v>
      </c>
      <c r="O47" s="69">
        <v>360</v>
      </c>
      <c r="P47" s="70">
        <v>0.125</v>
      </c>
      <c r="Q47" s="68">
        <v>25</v>
      </c>
      <c r="R47" s="69">
        <v>440</v>
      </c>
      <c r="S47" s="70">
        <v>7.3170731707317069E-2</v>
      </c>
    </row>
    <row r="48" spans="1:19">
      <c r="A48" s="47" t="s">
        <v>6</v>
      </c>
      <c r="B48" s="68" t="s">
        <v>41</v>
      </c>
      <c r="C48" s="69" t="s">
        <v>41</v>
      </c>
      <c r="D48" s="70" t="s">
        <v>41</v>
      </c>
      <c r="E48" s="68">
        <v>61</v>
      </c>
      <c r="F48" s="69">
        <v>280</v>
      </c>
      <c r="G48" s="253">
        <v>0.1067193675889328</v>
      </c>
      <c r="H48" s="68">
        <v>11</v>
      </c>
      <c r="I48" s="69">
        <v>360</v>
      </c>
      <c r="J48" s="70">
        <v>9.0909090909090912E-2</v>
      </c>
      <c r="K48" s="68" t="s">
        <v>41</v>
      </c>
      <c r="L48" s="69" t="s">
        <v>41</v>
      </c>
      <c r="M48" s="70" t="s">
        <v>41</v>
      </c>
      <c r="N48" s="68">
        <v>127</v>
      </c>
      <c r="O48" s="69">
        <v>380</v>
      </c>
      <c r="P48" s="70">
        <v>0.13432835820895522</v>
      </c>
      <c r="Q48" s="68">
        <v>97</v>
      </c>
      <c r="R48" s="69">
        <v>450</v>
      </c>
      <c r="S48" s="70">
        <v>7.1428571428571425E-2</v>
      </c>
    </row>
    <row r="49" spans="1:19">
      <c r="A49" s="51" t="s">
        <v>93</v>
      </c>
      <c r="B49" s="71">
        <v>81</v>
      </c>
      <c r="C49" s="72">
        <v>220</v>
      </c>
      <c r="D49" s="73">
        <v>0.1891891891891892</v>
      </c>
      <c r="E49" s="71">
        <v>258</v>
      </c>
      <c r="F49" s="72">
        <v>280</v>
      </c>
      <c r="G49" s="254">
        <v>0.14285714285714285</v>
      </c>
      <c r="H49" s="71">
        <v>64</v>
      </c>
      <c r="I49" s="72">
        <v>350</v>
      </c>
      <c r="J49" s="73">
        <v>9.375E-2</v>
      </c>
      <c r="K49" s="71">
        <v>94</v>
      </c>
      <c r="L49" s="72">
        <v>310</v>
      </c>
      <c r="M49" s="73">
        <v>6.8965517241379309E-2</v>
      </c>
      <c r="N49" s="71">
        <v>598</v>
      </c>
      <c r="O49" s="72">
        <v>370</v>
      </c>
      <c r="P49" s="73">
        <v>0.12121212121212122</v>
      </c>
      <c r="Q49" s="71">
        <v>378</v>
      </c>
      <c r="R49" s="72">
        <v>430</v>
      </c>
      <c r="S49" s="73">
        <v>7.4999999999999997E-2</v>
      </c>
    </row>
    <row r="50" spans="1:19" s="52" customFormat="1">
      <c r="A50" s="47" t="s">
        <v>67</v>
      </c>
      <c r="B50" s="68" t="s">
        <v>41</v>
      </c>
      <c r="C50" s="69" t="s">
        <v>41</v>
      </c>
      <c r="D50" s="70" t="s">
        <v>41</v>
      </c>
      <c r="E50" s="68">
        <v>20</v>
      </c>
      <c r="F50" s="69">
        <v>350</v>
      </c>
      <c r="G50" s="253">
        <v>0.20689655172413793</v>
      </c>
      <c r="H50" s="68" t="s">
        <v>41</v>
      </c>
      <c r="I50" s="69" t="s">
        <v>41</v>
      </c>
      <c r="J50" s="70" t="s">
        <v>41</v>
      </c>
      <c r="K50" s="68">
        <v>13</v>
      </c>
      <c r="L50" s="69">
        <v>320</v>
      </c>
      <c r="M50" s="70">
        <v>8.4745762711864403E-2</v>
      </c>
      <c r="N50" s="68">
        <v>57</v>
      </c>
      <c r="O50" s="69">
        <v>400</v>
      </c>
      <c r="P50" s="70">
        <v>0.14285714285714285</v>
      </c>
      <c r="Q50" s="68">
        <v>23</v>
      </c>
      <c r="R50" s="69">
        <v>460</v>
      </c>
      <c r="S50" s="70">
        <v>0.12195121951219512</v>
      </c>
    </row>
    <row r="51" spans="1:19">
      <c r="A51" s="47" t="s">
        <v>68</v>
      </c>
      <c r="B51" s="68" t="s">
        <v>41</v>
      </c>
      <c r="C51" s="69" t="s">
        <v>41</v>
      </c>
      <c r="D51" s="70" t="s">
        <v>41</v>
      </c>
      <c r="E51" s="68">
        <v>38</v>
      </c>
      <c r="F51" s="69">
        <v>320</v>
      </c>
      <c r="G51" s="253">
        <v>6.6666666666666666E-2</v>
      </c>
      <c r="H51" s="68">
        <v>19</v>
      </c>
      <c r="I51" s="69">
        <v>330</v>
      </c>
      <c r="J51" s="70">
        <v>0</v>
      </c>
      <c r="K51" s="68" t="s">
        <v>41</v>
      </c>
      <c r="L51" s="69" t="s">
        <v>41</v>
      </c>
      <c r="M51" s="70" t="s">
        <v>41</v>
      </c>
      <c r="N51" s="68">
        <v>98</v>
      </c>
      <c r="O51" s="69">
        <v>380</v>
      </c>
      <c r="P51" s="70">
        <v>8.5714285714285715E-2</v>
      </c>
      <c r="Q51" s="68">
        <v>106</v>
      </c>
      <c r="R51" s="69">
        <v>450</v>
      </c>
      <c r="S51" s="70">
        <v>0.1111111111111111</v>
      </c>
    </row>
    <row r="52" spans="1:19">
      <c r="A52" s="47" t="s">
        <v>81</v>
      </c>
      <c r="B52" s="68">
        <v>15</v>
      </c>
      <c r="C52" s="69">
        <v>250</v>
      </c>
      <c r="D52" s="70">
        <v>0.13636363636363635</v>
      </c>
      <c r="E52" s="68">
        <v>34</v>
      </c>
      <c r="F52" s="69">
        <v>270</v>
      </c>
      <c r="G52" s="253">
        <v>3.8461538461538464E-2</v>
      </c>
      <c r="H52" s="68">
        <v>12</v>
      </c>
      <c r="I52" s="69">
        <v>310</v>
      </c>
      <c r="J52" s="70">
        <v>-8.8235294117647065E-2</v>
      </c>
      <c r="K52" s="68">
        <v>24</v>
      </c>
      <c r="L52" s="69">
        <v>305</v>
      </c>
      <c r="M52" s="70">
        <v>0.12962962962962962</v>
      </c>
      <c r="N52" s="68">
        <v>86</v>
      </c>
      <c r="O52" s="69">
        <v>375</v>
      </c>
      <c r="P52" s="70">
        <v>0.171875</v>
      </c>
      <c r="Q52" s="68">
        <v>25</v>
      </c>
      <c r="R52" s="69">
        <v>440</v>
      </c>
      <c r="S52" s="70">
        <v>0.1</v>
      </c>
    </row>
    <row r="53" spans="1:19">
      <c r="A53" s="47" t="s">
        <v>97</v>
      </c>
      <c r="B53" s="68">
        <v>44</v>
      </c>
      <c r="C53" s="69">
        <v>205</v>
      </c>
      <c r="D53" s="70">
        <v>0.1388888888888889</v>
      </c>
      <c r="E53" s="68">
        <v>55</v>
      </c>
      <c r="F53" s="69">
        <v>250</v>
      </c>
      <c r="G53" s="253">
        <v>0.13636363636363635</v>
      </c>
      <c r="H53" s="68">
        <v>15</v>
      </c>
      <c r="I53" s="69">
        <v>360</v>
      </c>
      <c r="J53" s="70">
        <v>0.2</v>
      </c>
      <c r="K53" s="68">
        <v>36</v>
      </c>
      <c r="L53" s="69">
        <v>275</v>
      </c>
      <c r="M53" s="70">
        <v>0.1702127659574468</v>
      </c>
      <c r="N53" s="68">
        <v>206</v>
      </c>
      <c r="O53" s="69">
        <v>330</v>
      </c>
      <c r="P53" s="70">
        <v>0.13793103448275862</v>
      </c>
      <c r="Q53" s="68">
        <v>51</v>
      </c>
      <c r="R53" s="69">
        <v>435</v>
      </c>
      <c r="S53" s="70">
        <v>0.11538461538461539</v>
      </c>
    </row>
    <row r="54" spans="1:19">
      <c r="A54" s="47" t="s">
        <v>118</v>
      </c>
      <c r="B54" s="68" t="s">
        <v>41</v>
      </c>
      <c r="C54" s="69" t="s">
        <v>41</v>
      </c>
      <c r="D54" s="70" t="s">
        <v>41</v>
      </c>
      <c r="E54" s="68">
        <v>11</v>
      </c>
      <c r="F54" s="69">
        <v>300</v>
      </c>
      <c r="G54" s="253">
        <v>0.1111111111111111</v>
      </c>
      <c r="H54" s="68" t="s">
        <v>41</v>
      </c>
      <c r="I54" s="69" t="s">
        <v>41</v>
      </c>
      <c r="J54" s="70" t="s">
        <v>41</v>
      </c>
      <c r="K54" s="68" t="s">
        <v>41</v>
      </c>
      <c r="L54" s="69" t="s">
        <v>41</v>
      </c>
      <c r="M54" s="70" t="s">
        <v>41</v>
      </c>
      <c r="N54" s="68">
        <v>42</v>
      </c>
      <c r="O54" s="69">
        <v>350</v>
      </c>
      <c r="P54" s="70">
        <v>0.1111111111111111</v>
      </c>
      <c r="Q54" s="68">
        <v>24</v>
      </c>
      <c r="R54" s="69">
        <v>435</v>
      </c>
      <c r="S54" s="70">
        <v>0.20833333333333334</v>
      </c>
    </row>
    <row r="55" spans="1:19">
      <c r="A55" s="47" t="s">
        <v>124</v>
      </c>
      <c r="B55" s="68">
        <v>22</v>
      </c>
      <c r="C55" s="69">
        <v>200</v>
      </c>
      <c r="D55" s="70">
        <v>0</v>
      </c>
      <c r="E55" s="68">
        <v>41</v>
      </c>
      <c r="F55" s="69">
        <v>300</v>
      </c>
      <c r="G55" s="253">
        <v>0.2</v>
      </c>
      <c r="H55" s="68" t="s">
        <v>41</v>
      </c>
      <c r="I55" s="69" t="s">
        <v>41</v>
      </c>
      <c r="J55" s="70" t="s">
        <v>41</v>
      </c>
      <c r="K55" s="68">
        <v>12</v>
      </c>
      <c r="L55" s="69">
        <v>295</v>
      </c>
      <c r="M55" s="70">
        <v>0.13461538461538461</v>
      </c>
      <c r="N55" s="68">
        <v>97</v>
      </c>
      <c r="O55" s="69">
        <v>350</v>
      </c>
      <c r="P55" s="70">
        <v>0.12903225806451613</v>
      </c>
      <c r="Q55" s="68">
        <v>46</v>
      </c>
      <c r="R55" s="69">
        <v>445</v>
      </c>
      <c r="S55" s="70">
        <v>0.20270270270270271</v>
      </c>
    </row>
    <row r="56" spans="1:19">
      <c r="A56" s="51" t="s">
        <v>26</v>
      </c>
      <c r="B56" s="71">
        <v>96</v>
      </c>
      <c r="C56" s="72">
        <v>220</v>
      </c>
      <c r="D56" s="73">
        <v>0.1</v>
      </c>
      <c r="E56" s="71">
        <v>199</v>
      </c>
      <c r="F56" s="72">
        <v>290</v>
      </c>
      <c r="G56" s="254">
        <v>0.11538461538461539</v>
      </c>
      <c r="H56" s="71">
        <v>59</v>
      </c>
      <c r="I56" s="72">
        <v>350</v>
      </c>
      <c r="J56" s="73">
        <v>2.9411764705882353E-2</v>
      </c>
      <c r="K56" s="71">
        <v>98</v>
      </c>
      <c r="L56" s="72">
        <v>300</v>
      </c>
      <c r="M56" s="73">
        <v>0.1111111111111111</v>
      </c>
      <c r="N56" s="71">
        <v>586</v>
      </c>
      <c r="O56" s="72">
        <v>360</v>
      </c>
      <c r="P56" s="73">
        <v>0.125</v>
      </c>
      <c r="Q56" s="71">
        <v>275</v>
      </c>
      <c r="R56" s="72">
        <v>450</v>
      </c>
      <c r="S56" s="73">
        <v>0.125</v>
      </c>
    </row>
    <row r="57" spans="1:19" s="52" customFormat="1">
      <c r="A57" s="47" t="s">
        <v>66</v>
      </c>
      <c r="B57" s="68">
        <v>106</v>
      </c>
      <c r="C57" s="69">
        <v>300</v>
      </c>
      <c r="D57" s="70">
        <v>-9.0909090909090912E-2</v>
      </c>
      <c r="E57" s="68">
        <v>312</v>
      </c>
      <c r="F57" s="69">
        <v>380</v>
      </c>
      <c r="G57" s="253">
        <v>-2.564102564102564E-2</v>
      </c>
      <c r="H57" s="68">
        <v>109</v>
      </c>
      <c r="I57" s="69">
        <v>480</v>
      </c>
      <c r="J57" s="70">
        <v>2.564102564102564E-2</v>
      </c>
      <c r="K57" s="68">
        <v>53</v>
      </c>
      <c r="L57" s="69">
        <v>390</v>
      </c>
      <c r="M57" s="70">
        <v>-1.2658227848101266E-2</v>
      </c>
      <c r="N57" s="68">
        <v>212</v>
      </c>
      <c r="O57" s="69">
        <v>460</v>
      </c>
      <c r="P57" s="70">
        <v>2.2222222222222223E-2</v>
      </c>
      <c r="Q57" s="68">
        <v>95</v>
      </c>
      <c r="R57" s="69">
        <v>530</v>
      </c>
      <c r="S57" s="70">
        <v>-3.6363636363636362E-2</v>
      </c>
    </row>
    <row r="58" spans="1:19">
      <c r="A58" s="47" t="s">
        <v>72</v>
      </c>
      <c r="B58" s="68">
        <v>59</v>
      </c>
      <c r="C58" s="69">
        <v>250</v>
      </c>
      <c r="D58" s="70">
        <v>-3.8461538461538464E-2</v>
      </c>
      <c r="E58" s="68">
        <v>170</v>
      </c>
      <c r="F58" s="69">
        <v>325</v>
      </c>
      <c r="G58" s="253">
        <v>-1.5151515151515152E-2</v>
      </c>
      <c r="H58" s="68">
        <v>122</v>
      </c>
      <c r="I58" s="69">
        <v>370</v>
      </c>
      <c r="J58" s="70">
        <v>-2.6315789473684209E-2</v>
      </c>
      <c r="K58" s="68">
        <v>57</v>
      </c>
      <c r="L58" s="69">
        <v>350</v>
      </c>
      <c r="M58" s="70">
        <v>2.9411764705882353E-2</v>
      </c>
      <c r="N58" s="68">
        <v>388</v>
      </c>
      <c r="O58" s="69">
        <v>370</v>
      </c>
      <c r="P58" s="70">
        <v>0</v>
      </c>
      <c r="Q58" s="68">
        <v>136</v>
      </c>
      <c r="R58" s="69">
        <v>435</v>
      </c>
      <c r="S58" s="70">
        <v>-2.247191011235955E-2</v>
      </c>
    </row>
    <row r="59" spans="1:19">
      <c r="A59" s="47" t="s">
        <v>80</v>
      </c>
      <c r="B59" s="68">
        <v>311</v>
      </c>
      <c r="C59" s="69">
        <v>300</v>
      </c>
      <c r="D59" s="70">
        <v>-6.25E-2</v>
      </c>
      <c r="E59" s="68">
        <v>565</v>
      </c>
      <c r="F59" s="69">
        <v>380</v>
      </c>
      <c r="G59" s="253">
        <v>-2.564102564102564E-2</v>
      </c>
      <c r="H59" s="68">
        <v>118</v>
      </c>
      <c r="I59" s="69">
        <v>465</v>
      </c>
      <c r="J59" s="70">
        <v>-1.0638297872340425E-2</v>
      </c>
      <c r="K59" s="68">
        <v>119</v>
      </c>
      <c r="L59" s="69">
        <v>500</v>
      </c>
      <c r="M59" s="70">
        <v>4.1666666666666664E-2</v>
      </c>
      <c r="N59" s="68">
        <v>251</v>
      </c>
      <c r="O59" s="69">
        <v>520</v>
      </c>
      <c r="P59" s="70">
        <v>0.04</v>
      </c>
      <c r="Q59" s="68">
        <v>53</v>
      </c>
      <c r="R59" s="69">
        <v>600</v>
      </c>
      <c r="S59" s="70">
        <v>8.4033613445378148E-3</v>
      </c>
    </row>
    <row r="60" spans="1:19">
      <c r="A60" s="47" t="s">
        <v>92</v>
      </c>
      <c r="B60" s="68">
        <v>58</v>
      </c>
      <c r="C60" s="69">
        <v>300</v>
      </c>
      <c r="D60" s="70">
        <v>-4.1533546325878593E-2</v>
      </c>
      <c r="E60" s="68">
        <v>172</v>
      </c>
      <c r="F60" s="69">
        <v>350</v>
      </c>
      <c r="G60" s="253">
        <v>-2.7777777777777776E-2</v>
      </c>
      <c r="H60" s="68">
        <v>53</v>
      </c>
      <c r="I60" s="69">
        <v>500</v>
      </c>
      <c r="J60" s="70">
        <v>0.1111111111111111</v>
      </c>
      <c r="K60" s="68">
        <v>64</v>
      </c>
      <c r="L60" s="69">
        <v>428</v>
      </c>
      <c r="M60" s="70">
        <v>-2.7272727272727271E-2</v>
      </c>
      <c r="N60" s="68">
        <v>193</v>
      </c>
      <c r="O60" s="69">
        <v>450</v>
      </c>
      <c r="P60" s="70">
        <v>2.2727272727272728E-2</v>
      </c>
      <c r="Q60" s="68">
        <v>48</v>
      </c>
      <c r="R60" s="69">
        <v>700</v>
      </c>
      <c r="S60" s="70">
        <v>0.15702479338842976</v>
      </c>
    </row>
    <row r="61" spans="1:19">
      <c r="A61" s="47" t="s">
        <v>93</v>
      </c>
      <c r="B61" s="68">
        <v>23</v>
      </c>
      <c r="C61" s="69">
        <v>285</v>
      </c>
      <c r="D61" s="70">
        <v>0.11764705882352941</v>
      </c>
      <c r="E61" s="68">
        <v>155</v>
      </c>
      <c r="F61" s="69">
        <v>340</v>
      </c>
      <c r="G61" s="253">
        <v>3.0303030303030304E-2</v>
      </c>
      <c r="H61" s="68">
        <v>96</v>
      </c>
      <c r="I61" s="69">
        <v>370</v>
      </c>
      <c r="J61" s="70">
        <v>-1.3333333333333334E-2</v>
      </c>
      <c r="K61" s="68">
        <v>43</v>
      </c>
      <c r="L61" s="69">
        <v>340</v>
      </c>
      <c r="M61" s="70">
        <v>-2.8571428571428571E-2</v>
      </c>
      <c r="N61" s="68">
        <v>510</v>
      </c>
      <c r="O61" s="69">
        <v>380</v>
      </c>
      <c r="P61" s="70">
        <v>0</v>
      </c>
      <c r="Q61" s="68">
        <v>403</v>
      </c>
      <c r="R61" s="69">
        <v>435</v>
      </c>
      <c r="S61" s="70">
        <v>3.5714285714285712E-2</v>
      </c>
    </row>
    <row r="62" spans="1:19">
      <c r="A62" s="47" t="s">
        <v>102</v>
      </c>
      <c r="B62" s="68">
        <v>286</v>
      </c>
      <c r="C62" s="69">
        <v>285</v>
      </c>
      <c r="D62" s="70">
        <v>-0.05</v>
      </c>
      <c r="E62" s="68">
        <v>506</v>
      </c>
      <c r="F62" s="69">
        <v>370</v>
      </c>
      <c r="G62" s="253">
        <v>-2.6315789473684209E-2</v>
      </c>
      <c r="H62" s="68">
        <v>88</v>
      </c>
      <c r="I62" s="69">
        <v>470</v>
      </c>
      <c r="J62" s="70">
        <v>-0.06</v>
      </c>
      <c r="K62" s="68">
        <v>110</v>
      </c>
      <c r="L62" s="69">
        <v>438</v>
      </c>
      <c r="M62" s="70">
        <v>-2.6666666666666668E-2</v>
      </c>
      <c r="N62" s="68">
        <v>176</v>
      </c>
      <c r="O62" s="69">
        <v>500</v>
      </c>
      <c r="P62" s="70">
        <v>5.2631578947368418E-2</v>
      </c>
      <c r="Q62" s="68">
        <v>36</v>
      </c>
      <c r="R62" s="69">
        <v>598</v>
      </c>
      <c r="S62" s="70">
        <v>3.1034482758620689E-2</v>
      </c>
    </row>
    <row r="63" spans="1:19">
      <c r="A63" s="47" t="s">
        <v>15</v>
      </c>
      <c r="B63" s="68">
        <v>3293</v>
      </c>
      <c r="C63" s="69">
        <v>300</v>
      </c>
      <c r="D63" s="70">
        <v>-0.14285714285714285</v>
      </c>
      <c r="E63" s="68">
        <v>3283</v>
      </c>
      <c r="F63" s="69">
        <v>400</v>
      </c>
      <c r="G63" s="253">
        <v>-0.1111111111111111</v>
      </c>
      <c r="H63" s="68">
        <v>395</v>
      </c>
      <c r="I63" s="69">
        <v>630</v>
      </c>
      <c r="J63" s="70">
        <v>-5.9701492537313432E-2</v>
      </c>
      <c r="K63" s="68">
        <v>96</v>
      </c>
      <c r="L63" s="69">
        <v>570</v>
      </c>
      <c r="M63" s="70">
        <v>3.6363636363636362E-2</v>
      </c>
      <c r="N63" s="68">
        <v>94</v>
      </c>
      <c r="O63" s="69">
        <v>640</v>
      </c>
      <c r="P63" s="70">
        <v>-4.4776119402985072E-2</v>
      </c>
      <c r="Q63" s="68">
        <v>21</v>
      </c>
      <c r="R63" s="69">
        <v>900</v>
      </c>
      <c r="S63" s="70">
        <v>0.2413793103448276</v>
      </c>
    </row>
    <row r="64" spans="1:19">
      <c r="A64" s="47" t="s">
        <v>11</v>
      </c>
      <c r="B64" s="68" t="s">
        <v>41</v>
      </c>
      <c r="C64" s="69" t="s">
        <v>41</v>
      </c>
      <c r="D64" s="70" t="s">
        <v>41</v>
      </c>
      <c r="E64" s="68">
        <v>46</v>
      </c>
      <c r="F64" s="69">
        <v>318</v>
      </c>
      <c r="G64" s="253">
        <v>-3.6363636363636362E-2</v>
      </c>
      <c r="H64" s="68">
        <v>68</v>
      </c>
      <c r="I64" s="69">
        <v>350</v>
      </c>
      <c r="J64" s="70">
        <v>6.0606060606060608E-2</v>
      </c>
      <c r="K64" s="68">
        <v>26</v>
      </c>
      <c r="L64" s="69">
        <v>335</v>
      </c>
      <c r="M64" s="70">
        <v>-8.8757396449704144E-3</v>
      </c>
      <c r="N64" s="68">
        <v>552</v>
      </c>
      <c r="O64" s="69">
        <v>360</v>
      </c>
      <c r="P64" s="70">
        <v>2.8571428571428571E-2</v>
      </c>
      <c r="Q64" s="68">
        <v>630</v>
      </c>
      <c r="R64" s="69">
        <v>400</v>
      </c>
      <c r="S64" s="70">
        <v>0</v>
      </c>
    </row>
    <row r="65" spans="1:19">
      <c r="A65" s="47" t="s">
        <v>107</v>
      </c>
      <c r="B65" s="68">
        <v>250</v>
      </c>
      <c r="C65" s="69">
        <v>310</v>
      </c>
      <c r="D65" s="70">
        <v>-6.0606060606060608E-2</v>
      </c>
      <c r="E65" s="68">
        <v>446</v>
      </c>
      <c r="F65" s="69">
        <v>350</v>
      </c>
      <c r="G65" s="253">
        <v>-0.10256410256410256</v>
      </c>
      <c r="H65" s="68">
        <v>67</v>
      </c>
      <c r="I65" s="69">
        <v>500</v>
      </c>
      <c r="J65" s="70">
        <v>0</v>
      </c>
      <c r="K65" s="68">
        <v>86</v>
      </c>
      <c r="L65" s="69">
        <v>465</v>
      </c>
      <c r="M65" s="70">
        <v>-1.0638297872340425E-2</v>
      </c>
      <c r="N65" s="68">
        <v>151</v>
      </c>
      <c r="O65" s="69">
        <v>525</v>
      </c>
      <c r="P65" s="70">
        <v>3.9603960396039604E-2</v>
      </c>
      <c r="Q65" s="68">
        <v>50</v>
      </c>
      <c r="R65" s="69">
        <v>740</v>
      </c>
      <c r="S65" s="70">
        <v>0.1044776119402985</v>
      </c>
    </row>
    <row r="66" spans="1:19">
      <c r="A66" s="47" t="s">
        <v>109</v>
      </c>
      <c r="B66" s="68">
        <v>424</v>
      </c>
      <c r="C66" s="69">
        <v>310</v>
      </c>
      <c r="D66" s="70">
        <v>-0.11428571428571428</v>
      </c>
      <c r="E66" s="68">
        <v>841</v>
      </c>
      <c r="F66" s="69">
        <v>375</v>
      </c>
      <c r="G66" s="253">
        <v>-6.25E-2</v>
      </c>
      <c r="H66" s="68">
        <v>153</v>
      </c>
      <c r="I66" s="69">
        <v>475</v>
      </c>
      <c r="J66" s="70">
        <v>-6.2761506276150627E-3</v>
      </c>
      <c r="K66" s="68">
        <v>175</v>
      </c>
      <c r="L66" s="69">
        <v>470</v>
      </c>
      <c r="M66" s="70">
        <v>4.4444444444444446E-2</v>
      </c>
      <c r="N66" s="68">
        <v>304</v>
      </c>
      <c r="O66" s="69">
        <v>510</v>
      </c>
      <c r="P66" s="70">
        <v>6.25E-2</v>
      </c>
      <c r="Q66" s="68">
        <v>67</v>
      </c>
      <c r="R66" s="69">
        <v>650</v>
      </c>
      <c r="S66" s="70">
        <v>8.3333333333333329E-2</v>
      </c>
    </row>
    <row r="67" spans="1:19">
      <c r="A67" s="47" t="s">
        <v>113</v>
      </c>
      <c r="B67" s="68" t="s">
        <v>41</v>
      </c>
      <c r="C67" s="69" t="s">
        <v>41</v>
      </c>
      <c r="D67" s="70" t="s">
        <v>41</v>
      </c>
      <c r="E67" s="68">
        <v>14</v>
      </c>
      <c r="F67" s="69">
        <v>400</v>
      </c>
      <c r="G67" s="253">
        <v>5.2631578947368418E-2</v>
      </c>
      <c r="H67" s="68">
        <v>22</v>
      </c>
      <c r="I67" s="69">
        <v>488</v>
      </c>
      <c r="J67" s="70" t="s">
        <v>41</v>
      </c>
      <c r="K67" s="68" t="s">
        <v>41</v>
      </c>
      <c r="L67" s="69" t="s">
        <v>41</v>
      </c>
      <c r="M67" s="70" t="s">
        <v>41</v>
      </c>
      <c r="N67" s="68">
        <v>68</v>
      </c>
      <c r="O67" s="69">
        <v>430</v>
      </c>
      <c r="P67" s="70">
        <v>0</v>
      </c>
      <c r="Q67" s="68">
        <v>105</v>
      </c>
      <c r="R67" s="69">
        <v>430</v>
      </c>
      <c r="S67" s="70">
        <v>0</v>
      </c>
    </row>
    <row r="68" spans="1:19">
      <c r="A68" s="47" t="s">
        <v>8</v>
      </c>
      <c r="B68" s="68">
        <v>20</v>
      </c>
      <c r="C68" s="69">
        <v>300</v>
      </c>
      <c r="D68" s="70">
        <v>-3.2258064516129031E-2</v>
      </c>
      <c r="E68" s="68">
        <v>145</v>
      </c>
      <c r="F68" s="69">
        <v>335</v>
      </c>
      <c r="G68" s="253">
        <v>1.5151515151515152E-2</v>
      </c>
      <c r="H68" s="68">
        <v>66</v>
      </c>
      <c r="I68" s="69">
        <v>373</v>
      </c>
      <c r="J68" s="70">
        <v>-1.8421052631578946E-2</v>
      </c>
      <c r="K68" s="68">
        <v>54</v>
      </c>
      <c r="L68" s="69">
        <v>345</v>
      </c>
      <c r="M68" s="70">
        <v>1.4705882352941176E-2</v>
      </c>
      <c r="N68" s="68">
        <v>359</v>
      </c>
      <c r="O68" s="69">
        <v>380</v>
      </c>
      <c r="P68" s="70">
        <v>0</v>
      </c>
      <c r="Q68" s="68">
        <v>299</v>
      </c>
      <c r="R68" s="69">
        <v>440</v>
      </c>
      <c r="S68" s="70">
        <v>4.7619047619047616E-2</v>
      </c>
    </row>
    <row r="69" spans="1:19">
      <c r="A69" s="47" t="s">
        <v>127</v>
      </c>
      <c r="B69" s="68">
        <v>28</v>
      </c>
      <c r="C69" s="69">
        <v>298</v>
      </c>
      <c r="D69" s="70">
        <v>4.5614035087719301E-2</v>
      </c>
      <c r="E69" s="68">
        <v>159</v>
      </c>
      <c r="F69" s="69">
        <v>315</v>
      </c>
      <c r="G69" s="253">
        <v>-1.5625E-2</v>
      </c>
      <c r="H69" s="68">
        <v>126</v>
      </c>
      <c r="I69" s="69">
        <v>343</v>
      </c>
      <c r="J69" s="70">
        <v>-0.02</v>
      </c>
      <c r="K69" s="68">
        <v>52</v>
      </c>
      <c r="L69" s="69">
        <v>320</v>
      </c>
      <c r="M69" s="70">
        <v>-4.4776119402985072E-2</v>
      </c>
      <c r="N69" s="68">
        <v>820</v>
      </c>
      <c r="O69" s="69">
        <v>350</v>
      </c>
      <c r="P69" s="70">
        <v>0</v>
      </c>
      <c r="Q69" s="68">
        <v>1176</v>
      </c>
      <c r="R69" s="69">
        <v>392</v>
      </c>
      <c r="S69" s="70">
        <v>5.1282051282051282E-3</v>
      </c>
    </row>
    <row r="70" spans="1:19">
      <c r="A70" s="47" t="s">
        <v>128</v>
      </c>
      <c r="B70" s="68">
        <v>589</v>
      </c>
      <c r="C70" s="69">
        <v>350</v>
      </c>
      <c r="D70" s="70">
        <v>-5.4054054054054057E-2</v>
      </c>
      <c r="E70" s="68">
        <v>626</v>
      </c>
      <c r="F70" s="69">
        <v>485</v>
      </c>
      <c r="G70" s="253">
        <v>-0.03</v>
      </c>
      <c r="H70" s="68">
        <v>71</v>
      </c>
      <c r="I70" s="69">
        <v>740</v>
      </c>
      <c r="J70" s="70">
        <v>-3.2679738562091505E-2</v>
      </c>
      <c r="K70" s="68">
        <v>192</v>
      </c>
      <c r="L70" s="69">
        <v>600</v>
      </c>
      <c r="M70" s="70">
        <v>8.4033613445378148E-3</v>
      </c>
      <c r="N70" s="68">
        <v>136</v>
      </c>
      <c r="O70" s="69">
        <v>800</v>
      </c>
      <c r="P70" s="70">
        <v>6.6666666666666666E-2</v>
      </c>
      <c r="Q70" s="68">
        <v>28</v>
      </c>
      <c r="R70" s="69">
        <v>1010</v>
      </c>
      <c r="S70" s="70">
        <v>0.12222222222222222</v>
      </c>
    </row>
    <row r="71" spans="1:19">
      <c r="A71" s="51" t="s">
        <v>308</v>
      </c>
      <c r="B71" s="71">
        <v>5458</v>
      </c>
      <c r="C71" s="72">
        <v>300</v>
      </c>
      <c r="D71" s="73">
        <v>-0.14285714285714285</v>
      </c>
      <c r="E71" s="71">
        <v>7440</v>
      </c>
      <c r="F71" s="72">
        <v>390</v>
      </c>
      <c r="G71" s="254">
        <v>-7.1428571428571425E-2</v>
      </c>
      <c r="H71" s="71">
        <v>1554</v>
      </c>
      <c r="I71" s="72">
        <v>460</v>
      </c>
      <c r="J71" s="73">
        <v>-7.0707070707070704E-2</v>
      </c>
      <c r="K71" s="71">
        <v>1135</v>
      </c>
      <c r="L71" s="72">
        <v>450</v>
      </c>
      <c r="M71" s="73">
        <v>0</v>
      </c>
      <c r="N71" s="71">
        <v>4214</v>
      </c>
      <c r="O71" s="72">
        <v>390</v>
      </c>
      <c r="P71" s="73">
        <v>1.2987012987012988E-2</v>
      </c>
      <c r="Q71" s="71">
        <v>3147</v>
      </c>
      <c r="R71" s="72">
        <v>420</v>
      </c>
      <c r="S71" s="73">
        <v>2.4390243902439025E-2</v>
      </c>
    </row>
    <row r="72" spans="1:19" s="52" customFormat="1">
      <c r="A72" s="47" t="s">
        <v>71</v>
      </c>
      <c r="B72" s="68">
        <v>380</v>
      </c>
      <c r="C72" s="69">
        <v>308</v>
      </c>
      <c r="D72" s="70">
        <v>-9.4117647058823528E-2</v>
      </c>
      <c r="E72" s="68">
        <v>692</v>
      </c>
      <c r="F72" s="69">
        <v>400</v>
      </c>
      <c r="G72" s="253">
        <v>-6.9767441860465115E-2</v>
      </c>
      <c r="H72" s="68">
        <v>137</v>
      </c>
      <c r="I72" s="69">
        <v>625</v>
      </c>
      <c r="J72" s="70">
        <v>5.9322033898305086E-2</v>
      </c>
      <c r="K72" s="68">
        <v>49</v>
      </c>
      <c r="L72" s="69">
        <v>530</v>
      </c>
      <c r="M72" s="70">
        <v>3.787878787878788E-3</v>
      </c>
      <c r="N72" s="68">
        <v>157</v>
      </c>
      <c r="O72" s="69">
        <v>680</v>
      </c>
      <c r="P72" s="70">
        <v>0.12396694214876033</v>
      </c>
      <c r="Q72" s="68">
        <v>120</v>
      </c>
      <c r="R72" s="69">
        <v>900</v>
      </c>
      <c r="S72" s="70">
        <v>7.1428571428571425E-2</v>
      </c>
    </row>
    <row r="73" spans="1:19">
      <c r="A73" s="47" t="s">
        <v>96</v>
      </c>
      <c r="B73" s="68">
        <v>30</v>
      </c>
      <c r="C73" s="69">
        <v>315</v>
      </c>
      <c r="D73" s="70">
        <v>-0.1</v>
      </c>
      <c r="E73" s="68">
        <v>155</v>
      </c>
      <c r="F73" s="69">
        <v>380</v>
      </c>
      <c r="G73" s="253">
        <v>0</v>
      </c>
      <c r="H73" s="68">
        <v>109</v>
      </c>
      <c r="I73" s="69">
        <v>440</v>
      </c>
      <c r="J73" s="70">
        <v>1.1494252873563218E-2</v>
      </c>
      <c r="K73" s="68">
        <v>19</v>
      </c>
      <c r="L73" s="69">
        <v>390</v>
      </c>
      <c r="M73" s="70">
        <v>8.3333333333333329E-2</v>
      </c>
      <c r="N73" s="68">
        <v>283</v>
      </c>
      <c r="O73" s="69">
        <v>450</v>
      </c>
      <c r="P73" s="70">
        <v>7.1428571428571425E-2</v>
      </c>
      <c r="Q73" s="68">
        <v>142</v>
      </c>
      <c r="R73" s="69">
        <v>520</v>
      </c>
      <c r="S73" s="70">
        <v>5.0505050505050504E-2</v>
      </c>
    </row>
    <row r="74" spans="1:19">
      <c r="A74" s="47" t="s">
        <v>100</v>
      </c>
      <c r="B74" s="68">
        <v>61</v>
      </c>
      <c r="C74" s="69">
        <v>330</v>
      </c>
      <c r="D74" s="70">
        <v>-5.7142857142857141E-2</v>
      </c>
      <c r="E74" s="68">
        <v>211</v>
      </c>
      <c r="F74" s="69">
        <v>400</v>
      </c>
      <c r="G74" s="253">
        <v>-3.1476997578692496E-2</v>
      </c>
      <c r="H74" s="68">
        <v>100</v>
      </c>
      <c r="I74" s="69">
        <v>520</v>
      </c>
      <c r="J74" s="70">
        <v>0.04</v>
      </c>
      <c r="K74" s="68" t="s">
        <v>41</v>
      </c>
      <c r="L74" s="69" t="s">
        <v>41</v>
      </c>
      <c r="M74" s="70" t="s">
        <v>41</v>
      </c>
      <c r="N74" s="68">
        <v>120</v>
      </c>
      <c r="O74" s="69">
        <v>473</v>
      </c>
      <c r="P74" s="70">
        <v>6.382978723404255E-3</v>
      </c>
      <c r="Q74" s="68">
        <v>131</v>
      </c>
      <c r="R74" s="69">
        <v>610</v>
      </c>
      <c r="S74" s="70">
        <v>2.5210084033613446E-2</v>
      </c>
    </row>
    <row r="75" spans="1:19">
      <c r="A75" s="47" t="s">
        <v>103</v>
      </c>
      <c r="B75" s="68">
        <v>27</v>
      </c>
      <c r="C75" s="69">
        <v>350</v>
      </c>
      <c r="D75" s="70">
        <v>6.7073170731707321E-2</v>
      </c>
      <c r="E75" s="68">
        <v>193</v>
      </c>
      <c r="F75" s="69">
        <v>380</v>
      </c>
      <c r="G75" s="253">
        <v>4.1095890410958902E-2</v>
      </c>
      <c r="H75" s="68">
        <v>82</v>
      </c>
      <c r="I75" s="69">
        <v>460</v>
      </c>
      <c r="J75" s="70">
        <v>2.2222222222222223E-2</v>
      </c>
      <c r="K75" s="68">
        <v>20</v>
      </c>
      <c r="L75" s="69">
        <v>388</v>
      </c>
      <c r="M75" s="70">
        <v>2.6455026455026454E-2</v>
      </c>
      <c r="N75" s="68">
        <v>147</v>
      </c>
      <c r="O75" s="69">
        <v>450</v>
      </c>
      <c r="P75" s="70">
        <v>4.6511627906976744E-2</v>
      </c>
      <c r="Q75" s="68">
        <v>76</v>
      </c>
      <c r="R75" s="69">
        <v>540</v>
      </c>
      <c r="S75" s="70">
        <v>3.2504780114722756E-2</v>
      </c>
    </row>
    <row r="76" spans="1:19">
      <c r="A76" s="47" t="s">
        <v>106</v>
      </c>
      <c r="B76" s="68">
        <v>172</v>
      </c>
      <c r="C76" s="69">
        <v>298</v>
      </c>
      <c r="D76" s="70">
        <v>-3.870967741935484E-2</v>
      </c>
      <c r="E76" s="68">
        <v>436</v>
      </c>
      <c r="F76" s="69">
        <v>390</v>
      </c>
      <c r="G76" s="253">
        <v>-2.5000000000000001E-2</v>
      </c>
      <c r="H76" s="68">
        <v>247</v>
      </c>
      <c r="I76" s="69">
        <v>480</v>
      </c>
      <c r="J76" s="70">
        <v>2.1276595744680851E-2</v>
      </c>
      <c r="K76" s="68">
        <v>24</v>
      </c>
      <c r="L76" s="69">
        <v>400</v>
      </c>
      <c r="M76" s="70">
        <v>0</v>
      </c>
      <c r="N76" s="68">
        <v>329</v>
      </c>
      <c r="O76" s="69">
        <v>450</v>
      </c>
      <c r="P76" s="70">
        <v>0</v>
      </c>
      <c r="Q76" s="68">
        <v>203</v>
      </c>
      <c r="R76" s="69">
        <v>550</v>
      </c>
      <c r="S76" s="70">
        <v>0</v>
      </c>
    </row>
    <row r="77" spans="1:19">
      <c r="A77" s="47" t="s">
        <v>126</v>
      </c>
      <c r="B77" s="68">
        <v>275</v>
      </c>
      <c r="C77" s="69">
        <v>318</v>
      </c>
      <c r="D77" s="70">
        <v>-3.6363636363636362E-2</v>
      </c>
      <c r="E77" s="68">
        <v>595</v>
      </c>
      <c r="F77" s="69">
        <v>400</v>
      </c>
      <c r="G77" s="253">
        <v>0</v>
      </c>
      <c r="H77" s="68">
        <v>159</v>
      </c>
      <c r="I77" s="69">
        <v>490</v>
      </c>
      <c r="J77" s="70">
        <v>-1.0101010101010102E-2</v>
      </c>
      <c r="K77" s="68">
        <v>37</v>
      </c>
      <c r="L77" s="69">
        <v>410</v>
      </c>
      <c r="M77" s="70">
        <v>0</v>
      </c>
      <c r="N77" s="68">
        <v>276</v>
      </c>
      <c r="O77" s="69">
        <v>450</v>
      </c>
      <c r="P77" s="70">
        <v>0</v>
      </c>
      <c r="Q77" s="68">
        <v>149</v>
      </c>
      <c r="R77" s="69">
        <v>590</v>
      </c>
      <c r="S77" s="70">
        <v>1.7241379310344827E-2</v>
      </c>
    </row>
    <row r="78" spans="1:19">
      <c r="A78" s="47" t="s">
        <v>9</v>
      </c>
      <c r="B78" s="68">
        <v>21</v>
      </c>
      <c r="C78" s="69">
        <v>300</v>
      </c>
      <c r="D78" s="70">
        <v>0.15384615384615385</v>
      </c>
      <c r="E78" s="68">
        <v>79</v>
      </c>
      <c r="F78" s="69">
        <v>370</v>
      </c>
      <c r="G78" s="253">
        <v>1.3698630136986301E-2</v>
      </c>
      <c r="H78" s="68">
        <v>37</v>
      </c>
      <c r="I78" s="69">
        <v>460</v>
      </c>
      <c r="J78" s="70">
        <v>4.5454545454545456E-2</v>
      </c>
      <c r="K78" s="68">
        <v>29</v>
      </c>
      <c r="L78" s="69">
        <v>380</v>
      </c>
      <c r="M78" s="70">
        <v>0</v>
      </c>
      <c r="N78" s="68">
        <v>180</v>
      </c>
      <c r="O78" s="69">
        <v>440</v>
      </c>
      <c r="P78" s="70">
        <v>7.3170731707317069E-2</v>
      </c>
      <c r="Q78" s="68">
        <v>63</v>
      </c>
      <c r="R78" s="69">
        <v>530</v>
      </c>
      <c r="S78" s="70">
        <v>0.06</v>
      </c>
    </row>
    <row r="79" spans="1:19">
      <c r="A79" s="51" t="s">
        <v>309</v>
      </c>
      <c r="B79" s="71">
        <v>966</v>
      </c>
      <c r="C79" s="72">
        <v>310</v>
      </c>
      <c r="D79" s="73">
        <v>-8.8235294117647065E-2</v>
      </c>
      <c r="E79" s="71">
        <v>2361</v>
      </c>
      <c r="F79" s="72">
        <v>395</v>
      </c>
      <c r="G79" s="254">
        <v>-1.2500000000000001E-2</v>
      </c>
      <c r="H79" s="71">
        <v>871</v>
      </c>
      <c r="I79" s="72">
        <v>485</v>
      </c>
      <c r="J79" s="73">
        <v>1.0416666666666666E-2</v>
      </c>
      <c r="K79" s="71">
        <v>187</v>
      </c>
      <c r="L79" s="72">
        <v>410</v>
      </c>
      <c r="M79" s="73">
        <v>2.5000000000000001E-2</v>
      </c>
      <c r="N79" s="71">
        <v>1492</v>
      </c>
      <c r="O79" s="72">
        <v>455</v>
      </c>
      <c r="P79" s="73">
        <v>1.1111111111111112E-2</v>
      </c>
      <c r="Q79" s="71">
        <v>884</v>
      </c>
      <c r="R79" s="72">
        <v>575</v>
      </c>
      <c r="S79" s="73">
        <v>2.6785714285714284E-2</v>
      </c>
    </row>
    <row r="80" spans="1:19" s="52" customFormat="1">
      <c r="A80" s="47" t="s">
        <v>69</v>
      </c>
      <c r="B80" s="68">
        <v>79</v>
      </c>
      <c r="C80" s="69">
        <v>350</v>
      </c>
      <c r="D80" s="70">
        <v>-5.4054054054054057E-2</v>
      </c>
      <c r="E80" s="68">
        <v>248</v>
      </c>
      <c r="F80" s="69">
        <v>475</v>
      </c>
      <c r="G80" s="253">
        <v>-1.0416666666666666E-2</v>
      </c>
      <c r="H80" s="68">
        <v>78</v>
      </c>
      <c r="I80" s="69">
        <v>740</v>
      </c>
      <c r="J80" s="70">
        <v>4.2253521126760563E-2</v>
      </c>
      <c r="K80" s="68">
        <v>32</v>
      </c>
      <c r="L80" s="69">
        <v>560</v>
      </c>
      <c r="M80" s="70">
        <v>6.6666666666666666E-2</v>
      </c>
      <c r="N80" s="68">
        <v>119</v>
      </c>
      <c r="O80" s="69">
        <v>750</v>
      </c>
      <c r="P80" s="70">
        <v>7.1428571428571425E-2</v>
      </c>
      <c r="Q80" s="68">
        <v>98</v>
      </c>
      <c r="R80" s="69">
        <v>1100</v>
      </c>
      <c r="S80" s="70">
        <v>0.12820512820512819</v>
      </c>
    </row>
    <row r="81" spans="1:19">
      <c r="A81" s="47" t="s">
        <v>75</v>
      </c>
      <c r="B81" s="68" t="s">
        <v>41</v>
      </c>
      <c r="C81" s="69" t="s">
        <v>41</v>
      </c>
      <c r="D81" s="70" t="s">
        <v>41</v>
      </c>
      <c r="E81" s="68">
        <v>47</v>
      </c>
      <c r="F81" s="69">
        <v>330</v>
      </c>
      <c r="G81" s="253">
        <v>3.125E-2</v>
      </c>
      <c r="H81" s="68">
        <v>42</v>
      </c>
      <c r="I81" s="69">
        <v>358</v>
      </c>
      <c r="J81" s="70">
        <v>2.2857142857142857E-2</v>
      </c>
      <c r="K81" s="68">
        <v>23</v>
      </c>
      <c r="L81" s="69">
        <v>340</v>
      </c>
      <c r="M81" s="70">
        <v>3.6585365853658534E-2</v>
      </c>
      <c r="N81" s="68">
        <v>280</v>
      </c>
      <c r="O81" s="69">
        <v>380</v>
      </c>
      <c r="P81" s="70">
        <v>5.5555555555555552E-2</v>
      </c>
      <c r="Q81" s="68">
        <v>212</v>
      </c>
      <c r="R81" s="69">
        <v>430</v>
      </c>
      <c r="S81" s="70">
        <v>6.1728395061728392E-2</v>
      </c>
    </row>
    <row r="82" spans="1:19">
      <c r="A82" s="47" t="s">
        <v>76</v>
      </c>
      <c r="B82" s="68">
        <v>15</v>
      </c>
      <c r="C82" s="69">
        <v>300</v>
      </c>
      <c r="D82" s="70" t="s">
        <v>41</v>
      </c>
      <c r="E82" s="68">
        <v>107</v>
      </c>
      <c r="F82" s="69">
        <v>340</v>
      </c>
      <c r="G82" s="253">
        <v>-2.2988505747126436E-2</v>
      </c>
      <c r="H82" s="68">
        <v>111</v>
      </c>
      <c r="I82" s="69">
        <v>385</v>
      </c>
      <c r="J82" s="70">
        <v>4.0540540540540543E-2</v>
      </c>
      <c r="K82" s="68">
        <v>32</v>
      </c>
      <c r="L82" s="69">
        <v>350</v>
      </c>
      <c r="M82" s="70">
        <v>3.5502958579881658E-2</v>
      </c>
      <c r="N82" s="68">
        <v>698</v>
      </c>
      <c r="O82" s="69">
        <v>390</v>
      </c>
      <c r="P82" s="70">
        <v>0.04</v>
      </c>
      <c r="Q82" s="68">
        <v>592</v>
      </c>
      <c r="R82" s="69">
        <v>450</v>
      </c>
      <c r="S82" s="70">
        <v>7.1428571428571425E-2</v>
      </c>
    </row>
    <row r="83" spans="1:19">
      <c r="A83" s="47" t="s">
        <v>10</v>
      </c>
      <c r="B83" s="68">
        <v>65</v>
      </c>
      <c r="C83" s="69">
        <v>255</v>
      </c>
      <c r="D83" s="70">
        <v>0</v>
      </c>
      <c r="E83" s="68">
        <v>172</v>
      </c>
      <c r="F83" s="69">
        <v>360</v>
      </c>
      <c r="G83" s="253">
        <v>5.8823529411764705E-2</v>
      </c>
      <c r="H83" s="68">
        <v>80</v>
      </c>
      <c r="I83" s="69">
        <v>430</v>
      </c>
      <c r="J83" s="70">
        <v>0.10256410256410256</v>
      </c>
      <c r="K83" s="68">
        <v>22</v>
      </c>
      <c r="L83" s="69">
        <v>385</v>
      </c>
      <c r="M83" s="70">
        <v>0.13235294117647059</v>
      </c>
      <c r="N83" s="68">
        <v>318</v>
      </c>
      <c r="O83" s="69">
        <v>420</v>
      </c>
      <c r="P83" s="70">
        <v>7.6923076923076927E-2</v>
      </c>
      <c r="Q83" s="68">
        <v>102</v>
      </c>
      <c r="R83" s="69">
        <v>510</v>
      </c>
      <c r="S83" s="70">
        <v>8.5106382978723402E-2</v>
      </c>
    </row>
    <row r="84" spans="1:19">
      <c r="A84" s="47" t="s">
        <v>83</v>
      </c>
      <c r="B84" s="68">
        <v>521</v>
      </c>
      <c r="C84" s="69">
        <v>285</v>
      </c>
      <c r="D84" s="70">
        <v>-0.05</v>
      </c>
      <c r="E84" s="68">
        <v>863</v>
      </c>
      <c r="F84" s="69">
        <v>400</v>
      </c>
      <c r="G84" s="253">
        <v>-8.0459770114942528E-2</v>
      </c>
      <c r="H84" s="68">
        <v>181</v>
      </c>
      <c r="I84" s="69">
        <v>580</v>
      </c>
      <c r="J84" s="70">
        <v>5.4545454545454543E-2</v>
      </c>
      <c r="K84" s="68">
        <v>44</v>
      </c>
      <c r="L84" s="69">
        <v>463</v>
      </c>
      <c r="M84" s="70">
        <v>-1.4893617021276596E-2</v>
      </c>
      <c r="N84" s="68">
        <v>167</v>
      </c>
      <c r="O84" s="69">
        <v>625</v>
      </c>
      <c r="P84" s="70">
        <v>7.7586206896551727E-2</v>
      </c>
      <c r="Q84" s="68">
        <v>99</v>
      </c>
      <c r="R84" s="69">
        <v>800</v>
      </c>
      <c r="S84" s="70">
        <v>1.5228426395939087E-2</v>
      </c>
    </row>
    <row r="85" spans="1:19">
      <c r="A85" s="47" t="s">
        <v>87</v>
      </c>
      <c r="B85" s="68">
        <v>109</v>
      </c>
      <c r="C85" s="69">
        <v>260</v>
      </c>
      <c r="D85" s="70">
        <v>1.9607843137254902E-2</v>
      </c>
      <c r="E85" s="68">
        <v>396</v>
      </c>
      <c r="F85" s="69">
        <v>324</v>
      </c>
      <c r="G85" s="253">
        <v>-3.0769230769230769E-3</v>
      </c>
      <c r="H85" s="68">
        <v>118</v>
      </c>
      <c r="I85" s="69">
        <v>397</v>
      </c>
      <c r="J85" s="70">
        <v>-7.4999999999999997E-3</v>
      </c>
      <c r="K85" s="68">
        <v>26</v>
      </c>
      <c r="L85" s="69">
        <v>365</v>
      </c>
      <c r="M85" s="70">
        <v>-1.3513513513513514E-2</v>
      </c>
      <c r="N85" s="68">
        <v>311</v>
      </c>
      <c r="O85" s="69">
        <v>390</v>
      </c>
      <c r="P85" s="70">
        <v>0</v>
      </c>
      <c r="Q85" s="68">
        <v>96</v>
      </c>
      <c r="R85" s="69">
        <v>485</v>
      </c>
      <c r="S85" s="70">
        <v>-1.6227180527383367E-2</v>
      </c>
    </row>
    <row r="86" spans="1:19">
      <c r="A86" s="47" t="s">
        <v>95</v>
      </c>
      <c r="B86" s="68">
        <v>110</v>
      </c>
      <c r="C86" s="69">
        <v>318</v>
      </c>
      <c r="D86" s="70">
        <v>4.2622950819672129E-2</v>
      </c>
      <c r="E86" s="68">
        <v>414</v>
      </c>
      <c r="F86" s="69">
        <v>400</v>
      </c>
      <c r="G86" s="253">
        <v>1.2658227848101266E-2</v>
      </c>
      <c r="H86" s="68">
        <v>143</v>
      </c>
      <c r="I86" s="69">
        <v>500</v>
      </c>
      <c r="J86" s="70">
        <v>0</v>
      </c>
      <c r="K86" s="68">
        <v>34</v>
      </c>
      <c r="L86" s="69">
        <v>433</v>
      </c>
      <c r="M86" s="70">
        <v>1.8823529411764704E-2</v>
      </c>
      <c r="N86" s="68">
        <v>223</v>
      </c>
      <c r="O86" s="69">
        <v>520</v>
      </c>
      <c r="P86" s="70">
        <v>0.04</v>
      </c>
      <c r="Q86" s="68">
        <v>100</v>
      </c>
      <c r="R86" s="69">
        <v>655</v>
      </c>
      <c r="S86" s="70">
        <v>5.1364365971107544E-2</v>
      </c>
    </row>
    <row r="87" spans="1:19">
      <c r="A87" s="47" t="s">
        <v>131</v>
      </c>
      <c r="B87" s="68">
        <v>12</v>
      </c>
      <c r="C87" s="69">
        <v>323</v>
      </c>
      <c r="D87" s="70">
        <v>0.17454545454545456</v>
      </c>
      <c r="E87" s="68">
        <v>122</v>
      </c>
      <c r="F87" s="69">
        <v>395</v>
      </c>
      <c r="G87" s="253">
        <v>0.12857142857142856</v>
      </c>
      <c r="H87" s="68">
        <v>80</v>
      </c>
      <c r="I87" s="69">
        <v>483</v>
      </c>
      <c r="J87" s="70">
        <v>3.870967741935484E-2</v>
      </c>
      <c r="K87" s="68">
        <v>53</v>
      </c>
      <c r="L87" s="69">
        <v>400</v>
      </c>
      <c r="M87" s="70">
        <v>0.10803324099722991</v>
      </c>
      <c r="N87" s="68">
        <v>271</v>
      </c>
      <c r="O87" s="69">
        <v>510</v>
      </c>
      <c r="P87" s="70">
        <v>0.18604651162790697</v>
      </c>
      <c r="Q87" s="68">
        <v>150</v>
      </c>
      <c r="R87" s="69">
        <v>680</v>
      </c>
      <c r="S87" s="70">
        <v>0.19718309859154928</v>
      </c>
    </row>
    <row r="88" spans="1:19">
      <c r="A88" s="47" t="s">
        <v>115</v>
      </c>
      <c r="B88" s="68">
        <v>771</v>
      </c>
      <c r="C88" s="69">
        <v>325</v>
      </c>
      <c r="D88" s="70">
        <v>-7.1428571428571425E-2</v>
      </c>
      <c r="E88" s="68">
        <v>800</v>
      </c>
      <c r="F88" s="69">
        <v>450</v>
      </c>
      <c r="G88" s="253">
        <v>-3.2258064516129031E-2</v>
      </c>
      <c r="H88" s="68">
        <v>111</v>
      </c>
      <c r="I88" s="69">
        <v>650</v>
      </c>
      <c r="J88" s="70">
        <v>-4.4117647058823532E-2</v>
      </c>
      <c r="K88" s="68">
        <v>68</v>
      </c>
      <c r="L88" s="69">
        <v>585</v>
      </c>
      <c r="M88" s="70">
        <v>-1.680672268907563E-2</v>
      </c>
      <c r="N88" s="68">
        <v>90</v>
      </c>
      <c r="O88" s="69">
        <v>845</v>
      </c>
      <c r="P88" s="70">
        <v>9.7402597402597407E-2</v>
      </c>
      <c r="Q88" s="68">
        <v>14</v>
      </c>
      <c r="R88" s="69">
        <v>1100</v>
      </c>
      <c r="S88" s="70">
        <v>0.22222222222222221</v>
      </c>
    </row>
    <row r="89" spans="1:19">
      <c r="A89" s="47" t="s">
        <v>120</v>
      </c>
      <c r="B89" s="68">
        <v>880</v>
      </c>
      <c r="C89" s="69">
        <v>320</v>
      </c>
      <c r="D89" s="70">
        <v>-8.5714285714285715E-2</v>
      </c>
      <c r="E89" s="68">
        <v>858</v>
      </c>
      <c r="F89" s="69">
        <v>450</v>
      </c>
      <c r="G89" s="253">
        <v>-5.2631578947368418E-2</v>
      </c>
      <c r="H89" s="68">
        <v>125</v>
      </c>
      <c r="I89" s="69">
        <v>750</v>
      </c>
      <c r="J89" s="70">
        <v>7.1428571428571425E-2</v>
      </c>
      <c r="K89" s="68">
        <v>116</v>
      </c>
      <c r="L89" s="69">
        <v>598</v>
      </c>
      <c r="M89" s="70">
        <v>-3.3333333333333335E-3</v>
      </c>
      <c r="N89" s="68">
        <v>132</v>
      </c>
      <c r="O89" s="69">
        <v>760</v>
      </c>
      <c r="P89" s="70">
        <v>-3.7974683544303799E-2</v>
      </c>
      <c r="Q89" s="68">
        <v>48</v>
      </c>
      <c r="R89" s="69">
        <v>985</v>
      </c>
      <c r="S89" s="70">
        <v>-1.4999999999999999E-2</v>
      </c>
    </row>
    <row r="90" spans="1:19">
      <c r="A90" s="51" t="s">
        <v>144</v>
      </c>
      <c r="B90" s="71">
        <v>2565</v>
      </c>
      <c r="C90" s="72">
        <v>310</v>
      </c>
      <c r="D90" s="73">
        <v>-6.0606060606060608E-2</v>
      </c>
      <c r="E90" s="71">
        <v>4027</v>
      </c>
      <c r="F90" s="72">
        <v>400</v>
      </c>
      <c r="G90" s="254">
        <v>-5.8823529411764705E-2</v>
      </c>
      <c r="H90" s="71">
        <v>1069</v>
      </c>
      <c r="I90" s="72">
        <v>500</v>
      </c>
      <c r="J90" s="73">
        <v>0</v>
      </c>
      <c r="K90" s="71">
        <v>450</v>
      </c>
      <c r="L90" s="72">
        <v>475</v>
      </c>
      <c r="M90" s="73">
        <v>3.2608695652173912E-2</v>
      </c>
      <c r="N90" s="71">
        <v>2609</v>
      </c>
      <c r="O90" s="72">
        <v>420</v>
      </c>
      <c r="P90" s="73">
        <v>0.05</v>
      </c>
      <c r="Q90" s="71">
        <v>1511</v>
      </c>
      <c r="R90" s="72">
        <v>485</v>
      </c>
      <c r="S90" s="73">
        <v>5.434782608695652E-2</v>
      </c>
    </row>
    <row r="91" spans="1:19">
      <c r="A91" s="53"/>
      <c r="B91" s="49"/>
      <c r="C91" s="50"/>
      <c r="D91" s="50"/>
      <c r="E91" s="49"/>
      <c r="F91" s="50"/>
      <c r="G91" s="50"/>
      <c r="H91" s="49"/>
      <c r="I91" s="50"/>
      <c r="J91" s="50"/>
      <c r="K91" s="49"/>
      <c r="L91" s="50"/>
      <c r="M91" s="50"/>
      <c r="N91" s="49"/>
      <c r="O91" s="50"/>
      <c r="P91" s="50"/>
      <c r="Q91" s="49"/>
      <c r="R91" s="50"/>
      <c r="S91" s="50"/>
    </row>
  </sheetData>
  <mergeCells count="6">
    <mergeCell ref="Q2:S2"/>
    <mergeCell ref="B2:D2"/>
    <mergeCell ref="E2:G2"/>
    <mergeCell ref="H2:J2"/>
    <mergeCell ref="K2:M2"/>
    <mergeCell ref="N2:P2"/>
  </mergeCells>
  <phoneticPr fontId="5" type="noConversion"/>
  <hyperlinks>
    <hyperlink ref="U1" location="Contents!A1" display="Contents page" xr:uid="{00000000-0004-0000-1800-000000000000}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rowBreaks count="1" manualBreakCount="1">
    <brk id="54" max="10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8"/>
  <dimension ref="A1:O84"/>
  <sheetViews>
    <sheetView zoomScale="110" zoomScaleNormal="110" workbookViewId="0"/>
  </sheetViews>
  <sheetFormatPr baseColWidth="10" defaultColWidth="9.19921875" defaultRowHeight="11"/>
  <cols>
    <col min="1" max="1" width="17.19921875" style="59" customWidth="1"/>
    <col min="2" max="2" width="9.19921875" style="54" customWidth="1"/>
    <col min="3" max="3" width="9.19921875" style="55" customWidth="1"/>
    <col min="4" max="4" width="9.19921875" style="54" customWidth="1"/>
    <col min="5" max="5" width="9.19921875" style="55"/>
    <col min="6" max="6" width="9.19921875" style="54" customWidth="1"/>
    <col min="7" max="7" width="9.19921875" style="55"/>
    <col min="8" max="8" width="9.19921875" style="54" customWidth="1"/>
    <col min="9" max="9" width="9.19921875" style="55" customWidth="1"/>
    <col min="10" max="10" width="9.19921875" style="54" customWidth="1"/>
    <col min="11" max="11" width="9.19921875" style="55" customWidth="1"/>
    <col min="12" max="12" width="9.19921875" style="146" customWidth="1"/>
    <col min="13" max="13" width="9.19921875" style="56"/>
    <col min="14" max="14" width="9.19921875" style="57"/>
    <col min="15" max="15" width="15" style="57" customWidth="1"/>
    <col min="16" max="16384" width="9.19921875" style="57"/>
  </cols>
  <sheetData>
    <row r="1" spans="1:15" ht="31.5" customHeight="1">
      <c r="A1" s="184" t="s">
        <v>334</v>
      </c>
      <c r="O1" s="125" t="s">
        <v>366</v>
      </c>
    </row>
    <row r="2" spans="1:15" ht="13.5" customHeight="1">
      <c r="A2" s="10"/>
      <c r="B2" s="261" t="s">
        <v>55</v>
      </c>
      <c r="C2" s="261"/>
      <c r="D2" s="261" t="s">
        <v>291</v>
      </c>
      <c r="E2" s="261"/>
      <c r="F2" s="261" t="s">
        <v>292</v>
      </c>
      <c r="G2" s="261"/>
      <c r="H2" s="261" t="s">
        <v>293</v>
      </c>
      <c r="I2" s="261"/>
      <c r="J2" s="261" t="s">
        <v>37</v>
      </c>
      <c r="K2" s="261"/>
    </row>
    <row r="3" spans="1:15" ht="12.75" customHeight="1">
      <c r="A3" s="10"/>
      <c r="B3" s="261" t="s">
        <v>63</v>
      </c>
      <c r="C3" s="261"/>
      <c r="D3" s="261" t="s">
        <v>63</v>
      </c>
      <c r="E3" s="261"/>
      <c r="F3" s="261" t="s">
        <v>63</v>
      </c>
      <c r="G3" s="261"/>
      <c r="H3" s="261" t="s">
        <v>63</v>
      </c>
      <c r="I3" s="261"/>
      <c r="J3" s="261" t="s">
        <v>63</v>
      </c>
      <c r="K3" s="261"/>
      <c r="L3" s="147"/>
    </row>
    <row r="4" spans="1:15" ht="12.75" customHeight="1">
      <c r="A4" s="148"/>
      <c r="B4" s="149" t="s">
        <v>349</v>
      </c>
      <c r="C4" s="150" t="s">
        <v>296</v>
      </c>
      <c r="D4" s="149" t="s">
        <v>349</v>
      </c>
      <c r="E4" s="150" t="s">
        <v>296</v>
      </c>
      <c r="F4" s="149" t="s">
        <v>349</v>
      </c>
      <c r="G4" s="150" t="s">
        <v>296</v>
      </c>
      <c r="H4" s="149" t="s">
        <v>349</v>
      </c>
      <c r="I4" s="150" t="s">
        <v>296</v>
      </c>
      <c r="J4" s="149" t="s">
        <v>349</v>
      </c>
      <c r="K4" s="150" t="s">
        <v>296</v>
      </c>
      <c r="L4" s="147"/>
      <c r="M4" s="63" t="s">
        <v>360</v>
      </c>
      <c r="N4" s="10"/>
    </row>
    <row r="5" spans="1:15" ht="12.75" customHeight="1">
      <c r="A5" s="10" t="s">
        <v>64</v>
      </c>
      <c r="B5" s="30">
        <v>0</v>
      </c>
      <c r="C5" s="29">
        <v>0</v>
      </c>
      <c r="D5" s="30">
        <v>6</v>
      </c>
      <c r="E5" s="29">
        <v>0.27300000000000002</v>
      </c>
      <c r="F5" s="30">
        <v>14</v>
      </c>
      <c r="G5" s="29">
        <v>0.35899999999999999</v>
      </c>
      <c r="H5" s="30">
        <v>3</v>
      </c>
      <c r="I5" s="29">
        <v>0.214</v>
      </c>
      <c r="J5" s="30">
        <v>23</v>
      </c>
      <c r="K5" s="29">
        <v>0.28399999999999997</v>
      </c>
      <c r="L5" s="30"/>
      <c r="M5" s="63" t="s">
        <v>344</v>
      </c>
      <c r="N5" s="10"/>
      <c r="O5" s="10"/>
    </row>
    <row r="6" spans="1:15">
      <c r="A6" s="10" t="s">
        <v>65</v>
      </c>
      <c r="B6" s="30">
        <v>0</v>
      </c>
      <c r="C6" s="29">
        <v>0</v>
      </c>
      <c r="D6" s="30">
        <v>4</v>
      </c>
      <c r="E6" s="29">
        <v>0.23499999999999999</v>
      </c>
      <c r="F6" s="30">
        <v>28</v>
      </c>
      <c r="G6" s="29">
        <v>0.71799999999999997</v>
      </c>
      <c r="H6" s="30">
        <v>6</v>
      </c>
      <c r="I6" s="29">
        <v>0.66700000000000004</v>
      </c>
      <c r="J6" s="30">
        <v>38</v>
      </c>
      <c r="K6" s="29">
        <v>0.57599999999999996</v>
      </c>
      <c r="L6" s="30"/>
      <c r="M6" s="63" t="s">
        <v>344</v>
      </c>
      <c r="N6" s="10"/>
    </row>
    <row r="7" spans="1:15">
      <c r="A7" s="10" t="s">
        <v>0</v>
      </c>
      <c r="B7" s="30">
        <v>3</v>
      </c>
      <c r="C7" s="29">
        <v>7.6999999999999999E-2</v>
      </c>
      <c r="D7" s="30">
        <v>59</v>
      </c>
      <c r="E7" s="29">
        <v>0.307</v>
      </c>
      <c r="F7" s="30">
        <v>248</v>
      </c>
      <c r="G7" s="29">
        <v>0.54500000000000004</v>
      </c>
      <c r="H7" s="30">
        <v>163</v>
      </c>
      <c r="I7" s="29">
        <v>0.58399999999999996</v>
      </c>
      <c r="J7" s="30">
        <v>473</v>
      </c>
      <c r="K7" s="29">
        <v>0.49</v>
      </c>
      <c r="L7" s="30"/>
      <c r="M7" s="63" t="s">
        <v>344</v>
      </c>
      <c r="N7" s="10"/>
    </row>
    <row r="8" spans="1:15">
      <c r="A8" s="10" t="s">
        <v>66</v>
      </c>
      <c r="B8" s="30">
        <v>5</v>
      </c>
      <c r="C8" s="29">
        <v>4.5999999999999999E-2</v>
      </c>
      <c r="D8" s="30">
        <v>6</v>
      </c>
      <c r="E8" s="29">
        <v>1.4999999999999999E-2</v>
      </c>
      <c r="F8" s="30">
        <v>18</v>
      </c>
      <c r="G8" s="29">
        <v>4.9000000000000002E-2</v>
      </c>
      <c r="H8" s="30">
        <v>17</v>
      </c>
      <c r="I8" s="29">
        <v>0.128</v>
      </c>
      <c r="J8" s="30">
        <v>46</v>
      </c>
      <c r="K8" s="29">
        <v>4.5999999999999999E-2</v>
      </c>
      <c r="L8" s="30"/>
      <c r="M8" s="63" t="s">
        <v>345</v>
      </c>
      <c r="N8" s="58"/>
    </row>
    <row r="9" spans="1:15">
      <c r="A9" s="10" t="s">
        <v>67</v>
      </c>
      <c r="B9" s="30">
        <v>1</v>
      </c>
      <c r="C9" s="29">
        <v>0.111</v>
      </c>
      <c r="D9" s="30">
        <v>3</v>
      </c>
      <c r="E9" s="29">
        <v>5.7000000000000002E-2</v>
      </c>
      <c r="F9" s="30">
        <v>25</v>
      </c>
      <c r="G9" s="29">
        <v>0.23599999999999999</v>
      </c>
      <c r="H9" s="30">
        <v>6</v>
      </c>
      <c r="I9" s="29">
        <v>0.122</v>
      </c>
      <c r="J9" s="30">
        <v>35</v>
      </c>
      <c r="K9" s="29">
        <v>0.161</v>
      </c>
      <c r="L9" s="30"/>
      <c r="M9" s="63" t="s">
        <v>344</v>
      </c>
      <c r="N9" s="58"/>
    </row>
    <row r="10" spans="1:15">
      <c r="A10" s="10" t="s">
        <v>68</v>
      </c>
      <c r="B10" s="30">
        <v>0</v>
      </c>
      <c r="C10" s="29">
        <v>0</v>
      </c>
      <c r="D10" s="30">
        <v>7</v>
      </c>
      <c r="E10" s="29">
        <v>0.14899999999999999</v>
      </c>
      <c r="F10" s="30">
        <v>35</v>
      </c>
      <c r="G10" s="29">
        <v>0.29899999999999999</v>
      </c>
      <c r="H10" s="30">
        <v>27</v>
      </c>
      <c r="I10" s="29">
        <v>0.248</v>
      </c>
      <c r="J10" s="30">
        <v>69</v>
      </c>
      <c r="K10" s="29">
        <v>0.247</v>
      </c>
      <c r="L10" s="30"/>
      <c r="M10" s="63" t="s">
        <v>344</v>
      </c>
      <c r="N10" s="58"/>
    </row>
    <row r="11" spans="1:15">
      <c r="A11" s="10" t="s">
        <v>69</v>
      </c>
      <c r="B11" s="30">
        <v>0</v>
      </c>
      <c r="C11" s="29">
        <v>0</v>
      </c>
      <c r="D11" s="30">
        <v>0</v>
      </c>
      <c r="E11" s="29">
        <v>0</v>
      </c>
      <c r="F11" s="30">
        <v>1</v>
      </c>
      <c r="G11" s="29">
        <v>5.0000000000000001E-3</v>
      </c>
      <c r="H11" s="30">
        <v>0</v>
      </c>
      <c r="I11" s="29">
        <v>0</v>
      </c>
      <c r="J11" s="30">
        <v>1</v>
      </c>
      <c r="K11" s="29">
        <v>1E-3</v>
      </c>
      <c r="L11" s="30"/>
      <c r="M11" s="63" t="s">
        <v>345</v>
      </c>
      <c r="N11" s="58"/>
    </row>
    <row r="12" spans="1:15">
      <c r="A12" s="10" t="s">
        <v>70</v>
      </c>
      <c r="B12" s="30">
        <v>3</v>
      </c>
      <c r="C12" s="29">
        <v>0.33300000000000002</v>
      </c>
      <c r="D12" s="30">
        <v>13</v>
      </c>
      <c r="E12" s="29">
        <v>0.31</v>
      </c>
      <c r="F12" s="30">
        <v>10</v>
      </c>
      <c r="G12" s="29">
        <v>0.25600000000000001</v>
      </c>
      <c r="H12" s="30">
        <v>0</v>
      </c>
      <c r="I12" s="29">
        <v>0</v>
      </c>
      <c r="J12" s="30">
        <v>26</v>
      </c>
      <c r="K12" s="29">
        <v>0.25700000000000001</v>
      </c>
      <c r="L12" s="30"/>
      <c r="M12" s="63" t="s">
        <v>344</v>
      </c>
      <c r="N12" s="58"/>
    </row>
    <row r="13" spans="1:15">
      <c r="A13" s="10" t="s">
        <v>71</v>
      </c>
      <c r="B13" s="30">
        <v>15</v>
      </c>
      <c r="C13" s="29">
        <v>3.9E-2</v>
      </c>
      <c r="D13" s="30">
        <v>13</v>
      </c>
      <c r="E13" s="29">
        <v>1.7000000000000001E-2</v>
      </c>
      <c r="F13" s="30">
        <v>4</v>
      </c>
      <c r="G13" s="29">
        <v>1.2E-2</v>
      </c>
      <c r="H13" s="30">
        <v>4</v>
      </c>
      <c r="I13" s="29">
        <v>2.1000000000000001E-2</v>
      </c>
      <c r="J13" s="30">
        <v>36</v>
      </c>
      <c r="K13" s="29">
        <v>2.1999999999999999E-2</v>
      </c>
      <c r="L13" s="30"/>
      <c r="M13" s="63" t="s">
        <v>345</v>
      </c>
      <c r="N13" s="58"/>
    </row>
    <row r="14" spans="1:15">
      <c r="A14" s="10" t="s">
        <v>72</v>
      </c>
      <c r="B14" s="30">
        <v>3</v>
      </c>
      <c r="C14" s="29">
        <v>4.9000000000000002E-2</v>
      </c>
      <c r="D14" s="30">
        <v>42</v>
      </c>
      <c r="E14" s="29">
        <v>0.16700000000000001</v>
      </c>
      <c r="F14" s="30">
        <v>197</v>
      </c>
      <c r="G14" s="29">
        <v>0.36</v>
      </c>
      <c r="H14" s="30">
        <v>75</v>
      </c>
      <c r="I14" s="29">
        <v>0.45200000000000001</v>
      </c>
      <c r="J14" s="30">
        <v>317</v>
      </c>
      <c r="K14" s="29">
        <v>0.309</v>
      </c>
      <c r="L14" s="30"/>
      <c r="M14" s="63" t="s">
        <v>345</v>
      </c>
      <c r="N14" s="58"/>
    </row>
    <row r="15" spans="1:15">
      <c r="A15" s="10" t="s">
        <v>73</v>
      </c>
      <c r="B15" s="30">
        <v>1</v>
      </c>
      <c r="C15" s="29">
        <v>1</v>
      </c>
      <c r="D15" s="30">
        <v>2</v>
      </c>
      <c r="E15" s="29">
        <v>1</v>
      </c>
      <c r="F15" s="30">
        <v>10</v>
      </c>
      <c r="G15" s="29">
        <v>1</v>
      </c>
      <c r="H15" s="30">
        <v>5</v>
      </c>
      <c r="I15" s="29">
        <v>1</v>
      </c>
      <c r="J15" s="30">
        <v>18</v>
      </c>
      <c r="K15" s="29">
        <v>1</v>
      </c>
      <c r="L15" s="30"/>
      <c r="M15" s="63" t="s">
        <v>344</v>
      </c>
      <c r="N15" s="58"/>
    </row>
    <row r="16" spans="1:15">
      <c r="A16" s="10" t="s">
        <v>74</v>
      </c>
      <c r="B16" s="30">
        <v>1</v>
      </c>
      <c r="C16" s="29">
        <v>8.3000000000000004E-2</v>
      </c>
      <c r="D16" s="30">
        <v>18</v>
      </c>
      <c r="E16" s="29">
        <v>0.40899999999999997</v>
      </c>
      <c r="F16" s="30">
        <v>28</v>
      </c>
      <c r="G16" s="29">
        <v>0.41799999999999998</v>
      </c>
      <c r="H16" s="30">
        <v>14</v>
      </c>
      <c r="I16" s="29">
        <v>0.63600000000000001</v>
      </c>
      <c r="J16" s="30">
        <v>61</v>
      </c>
      <c r="K16" s="29">
        <v>0.42099999999999999</v>
      </c>
      <c r="L16" s="30"/>
      <c r="M16" s="63" t="s">
        <v>344</v>
      </c>
      <c r="N16" s="58"/>
    </row>
    <row r="17" spans="1:14">
      <c r="A17" s="10" t="s">
        <v>75</v>
      </c>
      <c r="B17" s="30">
        <v>0</v>
      </c>
      <c r="C17" s="29">
        <v>0</v>
      </c>
      <c r="D17" s="30">
        <v>1</v>
      </c>
      <c r="E17" s="29">
        <v>1.0999999999999999E-2</v>
      </c>
      <c r="F17" s="30">
        <v>81</v>
      </c>
      <c r="G17" s="29">
        <v>0.223</v>
      </c>
      <c r="H17" s="30">
        <v>96</v>
      </c>
      <c r="I17" s="29">
        <v>0.42499999999999999</v>
      </c>
      <c r="J17" s="30">
        <v>178</v>
      </c>
      <c r="K17" s="29">
        <v>0.25900000000000001</v>
      </c>
      <c r="L17" s="30"/>
      <c r="M17" s="63" t="s">
        <v>345</v>
      </c>
      <c r="N17" s="58"/>
    </row>
    <row r="18" spans="1:14">
      <c r="A18" s="10" t="s">
        <v>76</v>
      </c>
      <c r="B18" s="30">
        <v>1</v>
      </c>
      <c r="C18" s="29">
        <v>5.8999999999999997E-2</v>
      </c>
      <c r="D18" s="30">
        <v>4</v>
      </c>
      <c r="E18" s="29">
        <v>2.8000000000000001E-2</v>
      </c>
      <c r="F18" s="30">
        <v>140</v>
      </c>
      <c r="G18" s="29">
        <v>0.16200000000000001</v>
      </c>
      <c r="H18" s="30">
        <v>156</v>
      </c>
      <c r="I18" s="29">
        <v>0.24099999999999999</v>
      </c>
      <c r="J18" s="30">
        <v>301</v>
      </c>
      <c r="K18" s="29">
        <v>0.18</v>
      </c>
      <c r="L18" s="30"/>
      <c r="M18" s="63" t="s">
        <v>345</v>
      </c>
      <c r="N18" s="58"/>
    </row>
    <row r="19" spans="1:14">
      <c r="A19" s="10" t="s">
        <v>77</v>
      </c>
      <c r="B19" s="30">
        <v>0</v>
      </c>
      <c r="C19" s="29">
        <v>0</v>
      </c>
      <c r="D19" s="30">
        <v>9</v>
      </c>
      <c r="E19" s="29">
        <v>0.9</v>
      </c>
      <c r="F19" s="30">
        <v>19</v>
      </c>
      <c r="G19" s="29">
        <v>0.79200000000000004</v>
      </c>
      <c r="H19" s="30">
        <v>4</v>
      </c>
      <c r="I19" s="29">
        <v>1</v>
      </c>
      <c r="J19" s="30">
        <v>32</v>
      </c>
      <c r="K19" s="29">
        <v>0.82099999999999995</v>
      </c>
      <c r="L19" s="30"/>
      <c r="M19" s="63" t="s">
        <v>344</v>
      </c>
      <c r="N19" s="58"/>
    </row>
    <row r="20" spans="1:14">
      <c r="A20" s="10" t="s">
        <v>78</v>
      </c>
      <c r="B20" s="30">
        <v>0</v>
      </c>
      <c r="C20" s="29">
        <v>0</v>
      </c>
      <c r="D20" s="30">
        <v>9</v>
      </c>
      <c r="E20" s="29">
        <v>0.40899999999999997</v>
      </c>
      <c r="F20" s="30">
        <v>18</v>
      </c>
      <c r="G20" s="29">
        <v>0.46200000000000002</v>
      </c>
      <c r="H20" s="30">
        <v>2</v>
      </c>
      <c r="I20" s="29">
        <v>0.14299999999999999</v>
      </c>
      <c r="J20" s="30">
        <v>29</v>
      </c>
      <c r="K20" s="29">
        <v>0.32600000000000001</v>
      </c>
      <c r="L20" s="30"/>
      <c r="M20" s="63" t="s">
        <v>344</v>
      </c>
      <c r="N20" s="58"/>
    </row>
    <row r="21" spans="1:14">
      <c r="A21" s="10" t="s">
        <v>79</v>
      </c>
      <c r="B21" s="30">
        <v>0</v>
      </c>
      <c r="C21" s="29">
        <v>0</v>
      </c>
      <c r="D21" s="30">
        <v>4</v>
      </c>
      <c r="E21" s="29">
        <v>0.5</v>
      </c>
      <c r="F21" s="30">
        <v>19</v>
      </c>
      <c r="G21" s="29">
        <v>0.73099999999999998</v>
      </c>
      <c r="H21" s="30">
        <v>1</v>
      </c>
      <c r="I21" s="29">
        <v>0.16700000000000001</v>
      </c>
      <c r="J21" s="30">
        <v>24</v>
      </c>
      <c r="K21" s="29">
        <v>0.6</v>
      </c>
      <c r="L21" s="30"/>
      <c r="M21" s="63" t="s">
        <v>344</v>
      </c>
      <c r="N21" s="58"/>
    </row>
    <row r="22" spans="1:14">
      <c r="A22" s="10" t="s">
        <v>80</v>
      </c>
      <c r="B22" s="30">
        <v>8</v>
      </c>
      <c r="C22" s="29">
        <v>2.5000000000000001E-2</v>
      </c>
      <c r="D22" s="30">
        <v>13</v>
      </c>
      <c r="E22" s="29">
        <v>1.7999999999999999E-2</v>
      </c>
      <c r="F22" s="30">
        <v>28</v>
      </c>
      <c r="G22" s="29">
        <v>6.8000000000000005E-2</v>
      </c>
      <c r="H22" s="30">
        <v>8</v>
      </c>
      <c r="I22" s="29">
        <v>0.11799999999999999</v>
      </c>
      <c r="J22" s="30">
        <v>57</v>
      </c>
      <c r="K22" s="29">
        <v>3.7999999999999999E-2</v>
      </c>
      <c r="L22" s="30"/>
      <c r="M22" s="63" t="s">
        <v>345</v>
      </c>
      <c r="N22" s="58"/>
    </row>
    <row r="23" spans="1:14">
      <c r="A23" s="10" t="s">
        <v>81</v>
      </c>
      <c r="B23" s="30">
        <v>0</v>
      </c>
      <c r="C23" s="29">
        <v>0</v>
      </c>
      <c r="D23" s="30">
        <v>26</v>
      </c>
      <c r="E23" s="29">
        <v>0.433</v>
      </c>
      <c r="F23" s="30">
        <v>44</v>
      </c>
      <c r="G23" s="29">
        <v>0.44400000000000001</v>
      </c>
      <c r="H23" s="30">
        <v>9</v>
      </c>
      <c r="I23" s="29">
        <v>0.31</v>
      </c>
      <c r="J23" s="30">
        <v>79</v>
      </c>
      <c r="K23" s="29">
        <v>0.38700000000000001</v>
      </c>
      <c r="L23" s="30"/>
      <c r="M23" s="63" t="s">
        <v>344</v>
      </c>
      <c r="N23" s="58"/>
    </row>
    <row r="24" spans="1:14">
      <c r="A24" s="10" t="s">
        <v>10</v>
      </c>
      <c r="B24" s="30">
        <v>2</v>
      </c>
      <c r="C24" s="29">
        <v>0.03</v>
      </c>
      <c r="D24" s="30">
        <v>5</v>
      </c>
      <c r="E24" s="29">
        <v>2.5000000000000001E-2</v>
      </c>
      <c r="F24" s="30">
        <v>28</v>
      </c>
      <c r="G24" s="29">
        <v>6.8000000000000005E-2</v>
      </c>
      <c r="H24" s="30">
        <v>15</v>
      </c>
      <c r="I24" s="29">
        <v>0.11799999999999999</v>
      </c>
      <c r="J24" s="30">
        <v>50</v>
      </c>
      <c r="K24" s="29">
        <v>6.2E-2</v>
      </c>
      <c r="L24" s="30"/>
      <c r="M24" s="63" t="s">
        <v>345</v>
      </c>
      <c r="N24" s="58"/>
    </row>
    <row r="25" spans="1:14">
      <c r="A25" s="10" t="s">
        <v>82</v>
      </c>
      <c r="B25" s="30">
        <v>1</v>
      </c>
      <c r="C25" s="29">
        <v>1</v>
      </c>
      <c r="D25" s="30">
        <v>7</v>
      </c>
      <c r="E25" s="29">
        <v>1</v>
      </c>
      <c r="F25" s="30">
        <v>15</v>
      </c>
      <c r="G25" s="29">
        <v>1</v>
      </c>
      <c r="H25" s="30">
        <v>3</v>
      </c>
      <c r="I25" s="29">
        <v>1</v>
      </c>
      <c r="J25" s="30">
        <v>26</v>
      </c>
      <c r="K25" s="29">
        <v>1</v>
      </c>
      <c r="L25" s="30"/>
      <c r="M25" s="63" t="s">
        <v>344</v>
      </c>
      <c r="N25" s="58"/>
    </row>
    <row r="26" spans="1:14">
      <c r="A26" s="10" t="s">
        <v>83</v>
      </c>
      <c r="B26" s="30">
        <v>15</v>
      </c>
      <c r="C26" s="29">
        <v>2.9000000000000001E-2</v>
      </c>
      <c r="D26" s="30">
        <v>17</v>
      </c>
      <c r="E26" s="29">
        <v>1.7999999999999999E-2</v>
      </c>
      <c r="F26" s="30">
        <v>4</v>
      </c>
      <c r="G26" s="29">
        <v>0.01</v>
      </c>
      <c r="H26" s="30">
        <v>10</v>
      </c>
      <c r="I26" s="29">
        <v>5.6000000000000001E-2</v>
      </c>
      <c r="J26" s="30">
        <v>46</v>
      </c>
      <c r="K26" s="29">
        <v>2.1999999999999999E-2</v>
      </c>
      <c r="L26" s="30"/>
      <c r="M26" s="63" t="s">
        <v>345</v>
      </c>
      <c r="N26" s="58"/>
    </row>
    <row r="27" spans="1:14">
      <c r="A27" s="10" t="s">
        <v>84</v>
      </c>
      <c r="B27" s="30">
        <v>0</v>
      </c>
      <c r="C27" s="29">
        <v>0</v>
      </c>
      <c r="D27" s="30">
        <v>9</v>
      </c>
      <c r="E27" s="29">
        <v>0.33300000000000002</v>
      </c>
      <c r="F27" s="30">
        <v>21</v>
      </c>
      <c r="G27" s="29">
        <v>0.51200000000000001</v>
      </c>
      <c r="H27" s="30">
        <v>4</v>
      </c>
      <c r="I27" s="29">
        <v>0.5</v>
      </c>
      <c r="J27" s="30">
        <v>34</v>
      </c>
      <c r="K27" s="29">
        <v>0.41499999999999998</v>
      </c>
      <c r="L27" s="30"/>
      <c r="M27" s="63" t="s">
        <v>344</v>
      </c>
      <c r="N27" s="58"/>
    </row>
    <row r="28" spans="1:14">
      <c r="A28" s="10" t="s">
        <v>85</v>
      </c>
      <c r="B28" s="30">
        <v>0</v>
      </c>
      <c r="C28" s="29">
        <v>0</v>
      </c>
      <c r="D28" s="30">
        <v>0</v>
      </c>
      <c r="E28" s="29">
        <v>0</v>
      </c>
      <c r="F28" s="30">
        <v>3</v>
      </c>
      <c r="G28" s="29">
        <v>0.2</v>
      </c>
      <c r="H28" s="30">
        <v>17</v>
      </c>
      <c r="I28" s="29">
        <v>0.56699999999999995</v>
      </c>
      <c r="J28" s="30">
        <v>20</v>
      </c>
      <c r="K28" s="29">
        <v>0.42599999999999999</v>
      </c>
      <c r="L28" s="30"/>
      <c r="M28" s="63" t="s">
        <v>344</v>
      </c>
      <c r="N28" s="58"/>
    </row>
    <row r="29" spans="1:14">
      <c r="A29" s="10" t="s">
        <v>86</v>
      </c>
      <c r="B29" s="30">
        <v>4</v>
      </c>
      <c r="C29" s="29">
        <v>0.14799999999999999</v>
      </c>
      <c r="D29" s="30">
        <v>35</v>
      </c>
      <c r="E29" s="29">
        <v>0.22900000000000001</v>
      </c>
      <c r="F29" s="30">
        <v>120</v>
      </c>
      <c r="G29" s="29">
        <v>0.32200000000000001</v>
      </c>
      <c r="H29" s="30">
        <v>64</v>
      </c>
      <c r="I29" s="29">
        <v>0.432</v>
      </c>
      <c r="J29" s="30">
        <v>223</v>
      </c>
      <c r="K29" s="29">
        <v>0.318</v>
      </c>
      <c r="L29" s="30"/>
      <c r="M29" s="63" t="s">
        <v>344</v>
      </c>
      <c r="N29" s="58"/>
    </row>
    <row r="30" spans="1:14">
      <c r="A30" s="10" t="s">
        <v>87</v>
      </c>
      <c r="B30" s="30">
        <v>7</v>
      </c>
      <c r="C30" s="29">
        <v>6.3E-2</v>
      </c>
      <c r="D30" s="30">
        <v>41</v>
      </c>
      <c r="E30" s="29">
        <v>9.1999999999999998E-2</v>
      </c>
      <c r="F30" s="30">
        <v>74</v>
      </c>
      <c r="G30" s="29">
        <v>0.158</v>
      </c>
      <c r="H30" s="30">
        <v>22</v>
      </c>
      <c r="I30" s="29">
        <v>0.16300000000000001</v>
      </c>
      <c r="J30" s="30">
        <v>144</v>
      </c>
      <c r="K30" s="29">
        <v>0.124</v>
      </c>
      <c r="L30" s="30"/>
      <c r="M30" s="63" t="s">
        <v>345</v>
      </c>
      <c r="N30" s="58"/>
    </row>
    <row r="31" spans="1:14">
      <c r="A31" s="10" t="s">
        <v>88</v>
      </c>
      <c r="B31" s="30">
        <v>3</v>
      </c>
      <c r="C31" s="29">
        <v>2.1000000000000001E-2</v>
      </c>
      <c r="D31" s="30">
        <v>17</v>
      </c>
      <c r="E31" s="29">
        <v>4.1000000000000002E-2</v>
      </c>
      <c r="F31" s="30">
        <v>148</v>
      </c>
      <c r="G31" s="29">
        <v>0.161</v>
      </c>
      <c r="H31" s="30">
        <v>58</v>
      </c>
      <c r="I31" s="29">
        <v>0.12</v>
      </c>
      <c r="J31" s="30">
        <v>226</v>
      </c>
      <c r="K31" s="29">
        <v>0.115</v>
      </c>
      <c r="L31" s="30"/>
      <c r="M31" s="63" t="s">
        <v>344</v>
      </c>
      <c r="N31" s="58"/>
    </row>
    <row r="32" spans="1:14">
      <c r="A32" s="10" t="s">
        <v>89</v>
      </c>
      <c r="B32" s="30">
        <v>3</v>
      </c>
      <c r="C32" s="29">
        <v>0.125</v>
      </c>
      <c r="D32" s="30">
        <v>46</v>
      </c>
      <c r="E32" s="29">
        <v>0.46899999999999997</v>
      </c>
      <c r="F32" s="30">
        <v>86</v>
      </c>
      <c r="G32" s="29">
        <v>0.52100000000000002</v>
      </c>
      <c r="H32" s="30">
        <v>40</v>
      </c>
      <c r="I32" s="29">
        <v>0.54800000000000004</v>
      </c>
      <c r="J32" s="30">
        <v>175</v>
      </c>
      <c r="K32" s="29">
        <v>0.48599999999999999</v>
      </c>
      <c r="L32" s="30"/>
      <c r="M32" s="63" t="s">
        <v>344</v>
      </c>
      <c r="N32" s="58"/>
    </row>
    <row r="33" spans="1:14">
      <c r="A33" s="10" t="s">
        <v>90</v>
      </c>
      <c r="B33" s="30">
        <v>0</v>
      </c>
      <c r="C33" s="29">
        <v>0</v>
      </c>
      <c r="D33" s="30">
        <v>5</v>
      </c>
      <c r="E33" s="29">
        <v>0.25</v>
      </c>
      <c r="F33" s="30">
        <v>9</v>
      </c>
      <c r="G33" s="29">
        <v>0.28999999999999998</v>
      </c>
      <c r="H33" s="30">
        <v>0</v>
      </c>
      <c r="I33" s="29">
        <v>0</v>
      </c>
      <c r="J33" s="30">
        <v>14</v>
      </c>
      <c r="K33" s="29">
        <v>0.246</v>
      </c>
      <c r="L33" s="30"/>
      <c r="M33" s="63" t="s">
        <v>344</v>
      </c>
      <c r="N33" s="58"/>
    </row>
    <row r="34" spans="1:14">
      <c r="A34" s="10" t="s">
        <v>91</v>
      </c>
      <c r="B34" s="30">
        <v>4</v>
      </c>
      <c r="C34" s="29">
        <v>0.8</v>
      </c>
      <c r="D34" s="30">
        <v>5</v>
      </c>
      <c r="E34" s="29">
        <v>1</v>
      </c>
      <c r="F34" s="30">
        <v>14</v>
      </c>
      <c r="G34" s="29">
        <v>1</v>
      </c>
      <c r="H34" s="30">
        <v>4</v>
      </c>
      <c r="I34" s="29">
        <v>1</v>
      </c>
      <c r="J34" s="30">
        <v>27</v>
      </c>
      <c r="K34" s="29">
        <v>0.96399999999999997</v>
      </c>
      <c r="L34" s="30"/>
      <c r="M34" s="63" t="s">
        <v>344</v>
      </c>
      <c r="N34" s="58"/>
    </row>
    <row r="35" spans="1:14">
      <c r="A35" s="10" t="s">
        <v>92</v>
      </c>
      <c r="B35" s="30">
        <v>2</v>
      </c>
      <c r="C35" s="29">
        <v>3.4000000000000002E-2</v>
      </c>
      <c r="D35" s="30">
        <v>11</v>
      </c>
      <c r="E35" s="29">
        <v>4.3999999999999997E-2</v>
      </c>
      <c r="F35" s="30">
        <v>33</v>
      </c>
      <c r="G35" s="29">
        <v>0.111</v>
      </c>
      <c r="H35" s="30">
        <v>6</v>
      </c>
      <c r="I35" s="29">
        <v>7.5999999999999998E-2</v>
      </c>
      <c r="J35" s="30">
        <v>52</v>
      </c>
      <c r="K35" s="29">
        <v>7.5999999999999998E-2</v>
      </c>
      <c r="L35" s="30"/>
      <c r="M35" s="63" t="s">
        <v>345</v>
      </c>
      <c r="N35" s="58"/>
    </row>
    <row r="36" spans="1:14">
      <c r="A36" s="10" t="s">
        <v>1</v>
      </c>
      <c r="B36" s="30">
        <v>2</v>
      </c>
      <c r="C36" s="29">
        <v>0.222</v>
      </c>
      <c r="D36" s="30">
        <v>21</v>
      </c>
      <c r="E36" s="29">
        <v>0.42</v>
      </c>
      <c r="F36" s="30">
        <v>33</v>
      </c>
      <c r="G36" s="29">
        <v>0.53200000000000003</v>
      </c>
      <c r="H36" s="30">
        <v>10</v>
      </c>
      <c r="I36" s="29">
        <v>0.58799999999999997</v>
      </c>
      <c r="J36" s="30">
        <v>66</v>
      </c>
      <c r="K36" s="29">
        <v>0.47799999999999998</v>
      </c>
      <c r="L36" s="30"/>
      <c r="M36" s="63" t="s">
        <v>344</v>
      </c>
      <c r="N36" s="58"/>
    </row>
    <row r="37" spans="1:14">
      <c r="A37" s="10" t="s">
        <v>93</v>
      </c>
      <c r="B37" s="30">
        <v>0</v>
      </c>
      <c r="C37" s="29">
        <v>0</v>
      </c>
      <c r="D37" s="30">
        <v>3</v>
      </c>
      <c r="E37" s="29">
        <v>1.2E-2</v>
      </c>
      <c r="F37" s="30">
        <v>146</v>
      </c>
      <c r="G37" s="29">
        <v>0.223</v>
      </c>
      <c r="H37" s="30">
        <v>177</v>
      </c>
      <c r="I37" s="29">
        <v>0.39100000000000001</v>
      </c>
      <c r="J37" s="30">
        <v>326</v>
      </c>
      <c r="K37" s="29">
        <v>0.23599999999999999</v>
      </c>
      <c r="L37" s="30"/>
      <c r="M37" s="63" t="s">
        <v>345</v>
      </c>
      <c r="N37" s="58"/>
    </row>
    <row r="38" spans="1:14">
      <c r="A38" s="10" t="s">
        <v>94</v>
      </c>
      <c r="B38" s="30">
        <v>0</v>
      </c>
      <c r="C38" s="29">
        <v>0</v>
      </c>
      <c r="D38" s="30">
        <v>1</v>
      </c>
      <c r="E38" s="29">
        <v>7.0999999999999994E-2</v>
      </c>
      <c r="F38" s="30">
        <v>10</v>
      </c>
      <c r="G38" s="29">
        <v>0.313</v>
      </c>
      <c r="H38" s="30">
        <v>4</v>
      </c>
      <c r="I38" s="29">
        <v>0.4</v>
      </c>
      <c r="J38" s="30">
        <v>15</v>
      </c>
      <c r="K38" s="29">
        <v>0.26300000000000001</v>
      </c>
      <c r="L38" s="30"/>
      <c r="M38" s="63" t="s">
        <v>344</v>
      </c>
      <c r="N38" s="58"/>
    </row>
    <row r="39" spans="1:14">
      <c r="A39" s="10" t="s">
        <v>95</v>
      </c>
      <c r="B39" s="30">
        <v>0</v>
      </c>
      <c r="C39" s="29">
        <v>0</v>
      </c>
      <c r="D39" s="30">
        <v>6</v>
      </c>
      <c r="E39" s="29">
        <v>1.2999999999999999E-2</v>
      </c>
      <c r="F39" s="30">
        <v>9</v>
      </c>
      <c r="G39" s="29">
        <v>2.1999999999999999E-2</v>
      </c>
      <c r="H39" s="30">
        <v>6</v>
      </c>
      <c r="I39" s="29">
        <v>3.7999999999999999E-2</v>
      </c>
      <c r="J39" s="30">
        <v>21</v>
      </c>
      <c r="K39" s="29">
        <v>1.7999999999999999E-2</v>
      </c>
      <c r="L39" s="30"/>
      <c r="M39" s="63" t="s">
        <v>345</v>
      </c>
      <c r="N39" s="58"/>
    </row>
    <row r="40" spans="1:14">
      <c r="A40" s="10" t="s">
        <v>96</v>
      </c>
      <c r="B40" s="30">
        <v>0</v>
      </c>
      <c r="C40" s="29">
        <v>0</v>
      </c>
      <c r="D40" s="30">
        <v>2</v>
      </c>
      <c r="E40" s="29">
        <v>1.0999999999999999E-2</v>
      </c>
      <c r="F40" s="30">
        <v>8</v>
      </c>
      <c r="G40" s="29">
        <v>1.9E-2</v>
      </c>
      <c r="H40" s="30">
        <v>8</v>
      </c>
      <c r="I40" s="29">
        <v>4.2000000000000003E-2</v>
      </c>
      <c r="J40" s="30">
        <v>18</v>
      </c>
      <c r="K40" s="29">
        <v>2.1999999999999999E-2</v>
      </c>
      <c r="L40" s="30"/>
      <c r="M40" s="63" t="s">
        <v>345</v>
      </c>
      <c r="N40" s="58"/>
    </row>
    <row r="41" spans="1:14">
      <c r="A41" s="10" t="s">
        <v>97</v>
      </c>
      <c r="B41" s="30">
        <v>1</v>
      </c>
      <c r="C41" s="29">
        <v>2.3E-2</v>
      </c>
      <c r="D41" s="30">
        <v>53</v>
      </c>
      <c r="E41" s="29">
        <v>0.56999999999999995</v>
      </c>
      <c r="F41" s="30">
        <v>136</v>
      </c>
      <c r="G41" s="29">
        <v>0.61499999999999999</v>
      </c>
      <c r="H41" s="30">
        <v>28</v>
      </c>
      <c r="I41" s="29">
        <v>0.49099999999999999</v>
      </c>
      <c r="J41" s="30">
        <v>218</v>
      </c>
      <c r="K41" s="29">
        <v>0.52500000000000002</v>
      </c>
      <c r="L41" s="30"/>
      <c r="M41" s="63" t="s">
        <v>344</v>
      </c>
      <c r="N41" s="58"/>
    </row>
    <row r="42" spans="1:14">
      <c r="A42" s="10" t="s">
        <v>98</v>
      </c>
      <c r="B42" s="30">
        <v>1</v>
      </c>
      <c r="C42" s="29">
        <v>1</v>
      </c>
      <c r="D42" s="30">
        <v>1</v>
      </c>
      <c r="E42" s="29">
        <v>1</v>
      </c>
      <c r="F42" s="30">
        <v>4</v>
      </c>
      <c r="G42" s="29">
        <v>0.66700000000000004</v>
      </c>
      <c r="H42" s="30">
        <v>2</v>
      </c>
      <c r="I42" s="29">
        <v>1</v>
      </c>
      <c r="J42" s="30">
        <v>8</v>
      </c>
      <c r="K42" s="29">
        <v>0.8</v>
      </c>
      <c r="L42" s="30"/>
      <c r="M42" s="63" t="s">
        <v>344</v>
      </c>
      <c r="N42" s="58"/>
    </row>
    <row r="43" spans="1:14">
      <c r="A43" s="10" t="s">
        <v>99</v>
      </c>
      <c r="B43" s="30">
        <v>0</v>
      </c>
      <c r="C43" s="29">
        <v>0</v>
      </c>
      <c r="D43" s="30">
        <v>1</v>
      </c>
      <c r="E43" s="29">
        <v>3.4000000000000002E-2</v>
      </c>
      <c r="F43" s="30">
        <v>1</v>
      </c>
      <c r="G43" s="29">
        <v>1.7000000000000001E-2</v>
      </c>
      <c r="H43" s="30">
        <v>1</v>
      </c>
      <c r="I43" s="29">
        <v>0.02</v>
      </c>
      <c r="J43" s="30">
        <v>3</v>
      </c>
      <c r="K43" s="29">
        <v>2.1000000000000001E-2</v>
      </c>
      <c r="L43" s="30"/>
      <c r="M43" s="63" t="s">
        <v>344</v>
      </c>
      <c r="N43" s="58"/>
    </row>
    <row r="44" spans="1:14">
      <c r="A44" s="10" t="s">
        <v>100</v>
      </c>
      <c r="B44" s="30">
        <v>1</v>
      </c>
      <c r="C44" s="29">
        <v>1.6E-2</v>
      </c>
      <c r="D44" s="30">
        <v>2</v>
      </c>
      <c r="E44" s="29">
        <v>8.9999999999999993E-3</v>
      </c>
      <c r="F44" s="30">
        <v>4</v>
      </c>
      <c r="G44" s="29">
        <v>1.6E-2</v>
      </c>
      <c r="H44" s="30">
        <v>6</v>
      </c>
      <c r="I44" s="29">
        <v>0.03</v>
      </c>
      <c r="J44" s="30">
        <v>13</v>
      </c>
      <c r="K44" s="29">
        <v>1.7999999999999999E-2</v>
      </c>
      <c r="L44" s="30"/>
      <c r="M44" s="63" t="s">
        <v>345</v>
      </c>
      <c r="N44" s="58"/>
    </row>
    <row r="45" spans="1:14">
      <c r="A45" s="10" t="s">
        <v>101</v>
      </c>
      <c r="B45" s="30">
        <v>0</v>
      </c>
      <c r="C45" s="29">
        <v>0</v>
      </c>
      <c r="D45" s="30">
        <v>2</v>
      </c>
      <c r="E45" s="29">
        <v>0.154</v>
      </c>
      <c r="F45" s="30">
        <v>6</v>
      </c>
      <c r="G45" s="29">
        <v>0.214</v>
      </c>
      <c r="H45" s="30">
        <v>1</v>
      </c>
      <c r="I45" s="29">
        <v>9.0999999999999998E-2</v>
      </c>
      <c r="J45" s="30">
        <v>9</v>
      </c>
      <c r="K45" s="29">
        <v>0.17</v>
      </c>
      <c r="L45" s="30"/>
      <c r="M45" s="63" t="s">
        <v>344</v>
      </c>
      <c r="N45" s="58"/>
    </row>
    <row r="46" spans="1:14">
      <c r="A46" s="10" t="s">
        <v>102</v>
      </c>
      <c r="B46" s="30">
        <v>22</v>
      </c>
      <c r="C46" s="29">
        <v>7.4999999999999997E-2</v>
      </c>
      <c r="D46" s="30">
        <v>41</v>
      </c>
      <c r="E46" s="29">
        <v>6.2E-2</v>
      </c>
      <c r="F46" s="30">
        <v>20</v>
      </c>
      <c r="G46" s="29">
        <v>6.5000000000000002E-2</v>
      </c>
      <c r="H46" s="30">
        <v>6</v>
      </c>
      <c r="I46" s="29">
        <v>0.1</v>
      </c>
      <c r="J46" s="30">
        <v>89</v>
      </c>
      <c r="K46" s="29">
        <v>6.7000000000000004E-2</v>
      </c>
      <c r="L46" s="30"/>
      <c r="M46" s="63" t="s">
        <v>345</v>
      </c>
      <c r="N46" s="58"/>
    </row>
    <row r="47" spans="1:14">
      <c r="A47" s="10" t="s">
        <v>103</v>
      </c>
      <c r="B47" s="30">
        <v>1</v>
      </c>
      <c r="C47" s="29">
        <v>3.6999999999999998E-2</v>
      </c>
      <c r="D47" s="30">
        <v>4</v>
      </c>
      <c r="E47" s="29">
        <v>1.7999999999999999E-2</v>
      </c>
      <c r="F47" s="30">
        <v>5</v>
      </c>
      <c r="G47" s="29">
        <v>0.02</v>
      </c>
      <c r="H47" s="30">
        <v>3</v>
      </c>
      <c r="I47" s="29">
        <v>2.8000000000000001E-2</v>
      </c>
      <c r="J47" s="30">
        <v>13</v>
      </c>
      <c r="K47" s="29">
        <v>2.1999999999999999E-2</v>
      </c>
      <c r="L47" s="30"/>
      <c r="M47" s="63" t="s">
        <v>345</v>
      </c>
      <c r="N47" s="58"/>
    </row>
    <row r="48" spans="1:14">
      <c r="A48" s="10" t="s">
        <v>15</v>
      </c>
      <c r="B48" s="30">
        <v>37</v>
      </c>
      <c r="C48" s="29">
        <v>1.0999999999999999E-2</v>
      </c>
      <c r="D48" s="30">
        <v>139</v>
      </c>
      <c r="E48" s="29">
        <v>4.1000000000000002E-2</v>
      </c>
      <c r="F48" s="30">
        <v>22</v>
      </c>
      <c r="G48" s="29">
        <v>4.2000000000000003E-2</v>
      </c>
      <c r="H48" s="30">
        <v>4</v>
      </c>
      <c r="I48" s="29">
        <v>6.0999999999999999E-2</v>
      </c>
      <c r="J48" s="30">
        <v>202</v>
      </c>
      <c r="K48" s="29">
        <v>2.8000000000000001E-2</v>
      </c>
      <c r="L48" s="30"/>
      <c r="M48" s="63" t="s">
        <v>345</v>
      </c>
      <c r="N48" s="58"/>
    </row>
    <row r="49" spans="1:14">
      <c r="A49" s="10" t="s">
        <v>11</v>
      </c>
      <c r="B49" s="30">
        <v>0</v>
      </c>
      <c r="C49" s="29">
        <v>0</v>
      </c>
      <c r="D49" s="30">
        <v>3</v>
      </c>
      <c r="E49" s="29">
        <v>3.6999999999999998E-2</v>
      </c>
      <c r="F49" s="30">
        <v>307</v>
      </c>
      <c r="G49" s="29">
        <v>0.48</v>
      </c>
      <c r="H49" s="30">
        <v>475</v>
      </c>
      <c r="I49" s="29">
        <v>0.69799999999999995</v>
      </c>
      <c r="J49" s="30">
        <v>785</v>
      </c>
      <c r="K49" s="29">
        <v>0.55800000000000005</v>
      </c>
      <c r="L49" s="30"/>
      <c r="M49" s="63" t="s">
        <v>345</v>
      </c>
      <c r="N49" s="58"/>
    </row>
    <row r="50" spans="1:14">
      <c r="A50" s="10" t="s">
        <v>2</v>
      </c>
      <c r="B50" s="30">
        <v>3</v>
      </c>
      <c r="C50" s="29">
        <v>0.2</v>
      </c>
      <c r="D50" s="30">
        <v>42</v>
      </c>
      <c r="E50" s="29">
        <v>0.51900000000000002</v>
      </c>
      <c r="F50" s="30">
        <v>80</v>
      </c>
      <c r="G50" s="29">
        <v>0.48799999999999999</v>
      </c>
      <c r="H50" s="30">
        <v>35</v>
      </c>
      <c r="I50" s="29">
        <v>0.745</v>
      </c>
      <c r="J50" s="30">
        <v>160</v>
      </c>
      <c r="K50" s="29">
        <v>0.52100000000000002</v>
      </c>
      <c r="L50" s="30"/>
      <c r="M50" s="63" t="s">
        <v>344</v>
      </c>
      <c r="N50" s="58"/>
    </row>
    <row r="51" spans="1:14">
      <c r="A51" s="10" t="s">
        <v>104</v>
      </c>
      <c r="B51" s="30">
        <v>0</v>
      </c>
      <c r="C51" s="29">
        <v>0</v>
      </c>
      <c r="D51" s="30">
        <v>12</v>
      </c>
      <c r="E51" s="29">
        <v>0.4</v>
      </c>
      <c r="F51" s="30">
        <v>29</v>
      </c>
      <c r="G51" s="29">
        <v>0.38700000000000001</v>
      </c>
      <c r="H51" s="30">
        <v>94</v>
      </c>
      <c r="I51" s="29">
        <v>0.76400000000000001</v>
      </c>
      <c r="J51" s="30">
        <v>135</v>
      </c>
      <c r="K51" s="29">
        <v>0.57399999999999995</v>
      </c>
      <c r="L51" s="30"/>
      <c r="M51" s="63" t="s">
        <v>344</v>
      </c>
      <c r="N51" s="58"/>
    </row>
    <row r="52" spans="1:14">
      <c r="A52" s="10" t="s">
        <v>105</v>
      </c>
      <c r="B52" s="30">
        <v>8</v>
      </c>
      <c r="C52" s="29">
        <v>0.88900000000000001</v>
      </c>
      <c r="D52" s="30">
        <v>11</v>
      </c>
      <c r="E52" s="29">
        <v>0.44</v>
      </c>
      <c r="F52" s="30">
        <v>30</v>
      </c>
      <c r="G52" s="29">
        <v>0.53600000000000003</v>
      </c>
      <c r="H52" s="30">
        <v>7</v>
      </c>
      <c r="I52" s="29">
        <v>0.41199999999999998</v>
      </c>
      <c r="J52" s="30">
        <v>56</v>
      </c>
      <c r="K52" s="29">
        <v>0.52300000000000002</v>
      </c>
      <c r="L52" s="30"/>
      <c r="M52" s="63" t="s">
        <v>344</v>
      </c>
      <c r="N52" s="58"/>
    </row>
    <row r="53" spans="1:14">
      <c r="A53" s="10" t="s">
        <v>106</v>
      </c>
      <c r="B53" s="30">
        <v>7</v>
      </c>
      <c r="C53" s="29">
        <v>0.04</v>
      </c>
      <c r="D53" s="30">
        <v>13</v>
      </c>
      <c r="E53" s="29">
        <v>2.7E-2</v>
      </c>
      <c r="F53" s="30">
        <v>35</v>
      </c>
      <c r="G53" s="29">
        <v>5.5E-2</v>
      </c>
      <c r="H53" s="30">
        <v>35</v>
      </c>
      <c r="I53" s="29">
        <v>9.0999999999999998E-2</v>
      </c>
      <c r="J53" s="30">
        <v>90</v>
      </c>
      <c r="K53" s="29">
        <v>5.2999999999999999E-2</v>
      </c>
      <c r="L53" s="30"/>
      <c r="M53" s="63" t="s">
        <v>345</v>
      </c>
      <c r="N53" s="58"/>
    </row>
    <row r="54" spans="1:14">
      <c r="A54" s="10" t="s">
        <v>107</v>
      </c>
      <c r="B54" s="30">
        <v>7</v>
      </c>
      <c r="C54" s="29">
        <v>2.8000000000000001E-2</v>
      </c>
      <c r="D54" s="30">
        <v>20</v>
      </c>
      <c r="E54" s="29">
        <v>3.5000000000000003E-2</v>
      </c>
      <c r="F54" s="30">
        <v>7</v>
      </c>
      <c r="G54" s="29">
        <v>2.5999999999999999E-2</v>
      </c>
      <c r="H54" s="30">
        <v>4</v>
      </c>
      <c r="I54" s="29">
        <v>5.5E-2</v>
      </c>
      <c r="J54" s="30">
        <v>38</v>
      </c>
      <c r="K54" s="29">
        <v>3.3000000000000002E-2</v>
      </c>
      <c r="L54" s="30"/>
      <c r="M54" s="63" t="s">
        <v>345</v>
      </c>
      <c r="N54" s="58"/>
    </row>
    <row r="55" spans="1:14">
      <c r="A55" s="10" t="s">
        <v>108</v>
      </c>
      <c r="B55" s="30">
        <v>0</v>
      </c>
      <c r="C55" s="29">
        <v>0</v>
      </c>
      <c r="D55" s="30">
        <v>0</v>
      </c>
      <c r="E55" s="29">
        <v>0</v>
      </c>
      <c r="F55" s="30">
        <v>12</v>
      </c>
      <c r="G55" s="29">
        <v>0.182</v>
      </c>
      <c r="H55" s="30">
        <v>26</v>
      </c>
      <c r="I55" s="29">
        <v>0.41899999999999998</v>
      </c>
      <c r="J55" s="30">
        <v>38</v>
      </c>
      <c r="K55" s="29">
        <v>0.26400000000000001</v>
      </c>
      <c r="L55" s="30"/>
      <c r="M55" s="63" t="s">
        <v>344</v>
      </c>
      <c r="N55" s="58"/>
    </row>
    <row r="56" spans="1:14">
      <c r="A56" s="10" t="s">
        <v>109</v>
      </c>
      <c r="B56" s="30">
        <v>10</v>
      </c>
      <c r="C56" s="29">
        <v>2.3E-2</v>
      </c>
      <c r="D56" s="30">
        <v>11</v>
      </c>
      <c r="E56" s="29">
        <v>0.01</v>
      </c>
      <c r="F56" s="30">
        <v>41</v>
      </c>
      <c r="G56" s="29">
        <v>7.3999999999999996E-2</v>
      </c>
      <c r="H56" s="30">
        <v>4</v>
      </c>
      <c r="I56" s="29">
        <v>3.5999999999999997E-2</v>
      </c>
      <c r="J56" s="30">
        <v>66</v>
      </c>
      <c r="K56" s="29">
        <v>0.03</v>
      </c>
      <c r="L56" s="30"/>
      <c r="M56" s="63" t="s">
        <v>345</v>
      </c>
      <c r="N56" s="58"/>
    </row>
    <row r="57" spans="1:14">
      <c r="A57" s="10" t="s">
        <v>131</v>
      </c>
      <c r="B57" s="30">
        <v>0</v>
      </c>
      <c r="C57" s="29">
        <v>0</v>
      </c>
      <c r="D57" s="30">
        <v>3</v>
      </c>
      <c r="E57" s="29">
        <v>1.6E-2</v>
      </c>
      <c r="F57" s="30">
        <v>9</v>
      </c>
      <c r="G57" s="29">
        <v>2.4E-2</v>
      </c>
      <c r="H57" s="30">
        <v>2</v>
      </c>
      <c r="I57" s="29">
        <v>1.0999999999999999E-2</v>
      </c>
      <c r="J57" s="30">
        <v>14</v>
      </c>
      <c r="K57" s="29">
        <v>1.9E-2</v>
      </c>
      <c r="L57" s="30"/>
      <c r="M57" s="63" t="s">
        <v>345</v>
      </c>
      <c r="N57" s="58"/>
    </row>
    <row r="58" spans="1:14">
      <c r="A58" s="10" t="s">
        <v>110</v>
      </c>
      <c r="B58" s="30">
        <v>0</v>
      </c>
      <c r="C58" s="29">
        <v>0</v>
      </c>
      <c r="D58" s="30">
        <v>0</v>
      </c>
      <c r="E58" s="29">
        <v>0</v>
      </c>
      <c r="F58" s="30">
        <v>4</v>
      </c>
      <c r="G58" s="29">
        <v>0.154</v>
      </c>
      <c r="H58" s="30">
        <v>3</v>
      </c>
      <c r="I58" s="29">
        <v>0.27300000000000002</v>
      </c>
      <c r="J58" s="30">
        <v>7</v>
      </c>
      <c r="K58" s="29">
        <v>0.14000000000000001</v>
      </c>
      <c r="L58" s="30"/>
      <c r="M58" s="63" t="s">
        <v>344</v>
      </c>
      <c r="N58" s="58"/>
    </row>
    <row r="59" spans="1:14">
      <c r="A59" s="10" t="s">
        <v>111</v>
      </c>
      <c r="B59" s="30">
        <v>0</v>
      </c>
      <c r="C59" s="29">
        <v>0</v>
      </c>
      <c r="D59" s="30">
        <v>2</v>
      </c>
      <c r="E59" s="29">
        <v>0.16700000000000001</v>
      </c>
      <c r="F59" s="30">
        <v>16</v>
      </c>
      <c r="G59" s="29">
        <v>0.59299999999999997</v>
      </c>
      <c r="H59" s="30">
        <v>2</v>
      </c>
      <c r="I59" s="29">
        <v>0.4</v>
      </c>
      <c r="J59" s="30">
        <v>20</v>
      </c>
      <c r="K59" s="29">
        <v>0.45500000000000002</v>
      </c>
      <c r="L59" s="30"/>
      <c r="M59" s="63" t="s">
        <v>344</v>
      </c>
      <c r="N59" s="58"/>
    </row>
    <row r="60" spans="1:14">
      <c r="A60" s="10" t="s">
        <v>112</v>
      </c>
      <c r="B60" s="30">
        <v>0</v>
      </c>
      <c r="C60" s="29">
        <v>0</v>
      </c>
      <c r="D60" s="30">
        <v>3</v>
      </c>
      <c r="E60" s="29">
        <v>0.33300000000000002</v>
      </c>
      <c r="F60" s="30">
        <v>9</v>
      </c>
      <c r="G60" s="29">
        <v>0.5</v>
      </c>
      <c r="H60" s="30">
        <v>1</v>
      </c>
      <c r="I60" s="29">
        <v>0.2</v>
      </c>
      <c r="J60" s="30">
        <v>13</v>
      </c>
      <c r="K60" s="29">
        <v>0.38200000000000001</v>
      </c>
      <c r="L60" s="30"/>
      <c r="M60" s="63" t="s">
        <v>344</v>
      </c>
      <c r="N60" s="58"/>
    </row>
    <row r="61" spans="1:14" s="10" customFormat="1">
      <c r="A61" s="10" t="s">
        <v>113</v>
      </c>
      <c r="B61" s="30">
        <v>0</v>
      </c>
      <c r="C61" s="29">
        <v>0</v>
      </c>
      <c r="D61" s="30">
        <v>0</v>
      </c>
      <c r="E61" s="29">
        <v>0</v>
      </c>
      <c r="F61" s="30">
        <v>13</v>
      </c>
      <c r="G61" s="29">
        <v>0.123</v>
      </c>
      <c r="H61" s="30">
        <v>50</v>
      </c>
      <c r="I61" s="29">
        <v>0.42</v>
      </c>
      <c r="J61" s="30">
        <v>63</v>
      </c>
      <c r="K61" s="29">
        <v>0.24199999999999999</v>
      </c>
      <c r="L61" s="30"/>
      <c r="M61" s="63" t="s">
        <v>345</v>
      </c>
      <c r="N61" s="58"/>
    </row>
    <row r="62" spans="1:14">
      <c r="A62" s="10" t="s">
        <v>114</v>
      </c>
      <c r="B62" s="30">
        <v>0</v>
      </c>
      <c r="C62" s="29">
        <v>0</v>
      </c>
      <c r="D62" s="30">
        <v>11</v>
      </c>
      <c r="E62" s="29">
        <v>0.84599999999999997</v>
      </c>
      <c r="F62" s="30">
        <v>14</v>
      </c>
      <c r="G62" s="29">
        <v>0.82399999999999995</v>
      </c>
      <c r="H62" s="30">
        <v>4</v>
      </c>
      <c r="I62" s="29">
        <v>1</v>
      </c>
      <c r="J62" s="30">
        <v>29</v>
      </c>
      <c r="K62" s="29">
        <v>0.80600000000000005</v>
      </c>
      <c r="L62" s="30"/>
      <c r="M62" s="63" t="s">
        <v>344</v>
      </c>
      <c r="N62" s="58"/>
    </row>
    <row r="63" spans="1:14">
      <c r="A63" s="10" t="s">
        <v>115</v>
      </c>
      <c r="B63" s="30">
        <v>4</v>
      </c>
      <c r="C63" s="29">
        <v>5.0000000000000001E-3</v>
      </c>
      <c r="D63" s="30">
        <v>3</v>
      </c>
      <c r="E63" s="29">
        <v>3.0000000000000001E-3</v>
      </c>
      <c r="F63" s="30">
        <v>11</v>
      </c>
      <c r="G63" s="29">
        <v>4.2999999999999997E-2</v>
      </c>
      <c r="H63" s="30">
        <v>3</v>
      </c>
      <c r="I63" s="29">
        <v>8.5999999999999993E-2</v>
      </c>
      <c r="J63" s="30">
        <v>21</v>
      </c>
      <c r="K63" s="29">
        <v>1.0999999999999999E-2</v>
      </c>
      <c r="L63" s="30"/>
      <c r="M63" s="63" t="s">
        <v>345</v>
      </c>
      <c r="N63" s="58"/>
    </row>
    <row r="64" spans="1:14">
      <c r="A64" s="10" t="s">
        <v>116</v>
      </c>
      <c r="B64" s="30">
        <v>0</v>
      </c>
      <c r="C64" s="29">
        <v>0</v>
      </c>
      <c r="D64" s="30">
        <v>3</v>
      </c>
      <c r="E64" s="29">
        <v>0.75</v>
      </c>
      <c r="F64" s="30">
        <v>0</v>
      </c>
      <c r="G64" s="29">
        <v>0</v>
      </c>
      <c r="H64" s="30">
        <v>0</v>
      </c>
      <c r="I64" s="29">
        <v>0</v>
      </c>
      <c r="J64" s="30">
        <v>3</v>
      </c>
      <c r="K64" s="29">
        <v>0.42899999999999999</v>
      </c>
      <c r="L64" s="30"/>
      <c r="M64" s="63" t="s">
        <v>344</v>
      </c>
      <c r="N64" s="58"/>
    </row>
    <row r="65" spans="1:14">
      <c r="A65" s="10" t="s">
        <v>117</v>
      </c>
      <c r="B65" s="30">
        <v>0</v>
      </c>
      <c r="C65" s="29">
        <v>0</v>
      </c>
      <c r="D65" s="30">
        <v>0</v>
      </c>
      <c r="E65" s="29">
        <v>0</v>
      </c>
      <c r="F65" s="30">
        <v>0</v>
      </c>
      <c r="G65" s="29">
        <v>0</v>
      </c>
      <c r="H65" s="30">
        <v>0</v>
      </c>
      <c r="I65" s="29">
        <v>0</v>
      </c>
      <c r="J65" s="30">
        <v>0</v>
      </c>
      <c r="K65" s="29">
        <v>0</v>
      </c>
      <c r="L65" s="30"/>
      <c r="M65" s="63" t="s">
        <v>344</v>
      </c>
      <c r="N65" s="58"/>
    </row>
    <row r="66" spans="1:14">
      <c r="A66" s="10" t="s">
        <v>118</v>
      </c>
      <c r="B66" s="30">
        <v>1</v>
      </c>
      <c r="C66" s="29">
        <v>0.14299999999999999</v>
      </c>
      <c r="D66" s="30">
        <v>3</v>
      </c>
      <c r="E66" s="29">
        <v>0.188</v>
      </c>
      <c r="F66" s="30">
        <v>30</v>
      </c>
      <c r="G66" s="29">
        <v>0.66700000000000004</v>
      </c>
      <c r="H66" s="30">
        <v>11</v>
      </c>
      <c r="I66" s="29">
        <v>0.42299999999999999</v>
      </c>
      <c r="J66" s="30">
        <v>45</v>
      </c>
      <c r="K66" s="29">
        <v>0.47899999999999998</v>
      </c>
      <c r="L66" s="30"/>
      <c r="M66" s="63" t="s">
        <v>344</v>
      </c>
      <c r="N66" s="58"/>
    </row>
    <row r="67" spans="1:14">
      <c r="A67" s="10" t="s">
        <v>119</v>
      </c>
      <c r="B67" s="30">
        <v>2</v>
      </c>
      <c r="C67" s="29">
        <v>0.4</v>
      </c>
      <c r="D67" s="30">
        <v>15</v>
      </c>
      <c r="E67" s="29">
        <v>0.625</v>
      </c>
      <c r="F67" s="30">
        <v>24</v>
      </c>
      <c r="G67" s="29">
        <v>0.85699999999999998</v>
      </c>
      <c r="H67" s="30">
        <v>8</v>
      </c>
      <c r="I67" s="29">
        <v>0.66700000000000004</v>
      </c>
      <c r="J67" s="30">
        <v>49</v>
      </c>
      <c r="K67" s="29">
        <v>0.71</v>
      </c>
      <c r="L67" s="30"/>
      <c r="M67" s="63" t="s">
        <v>344</v>
      </c>
      <c r="N67" s="58"/>
    </row>
    <row r="68" spans="1:14">
      <c r="A68" s="10" t="s">
        <v>120</v>
      </c>
      <c r="B68" s="30">
        <v>16</v>
      </c>
      <c r="C68" s="29">
        <v>1.7999999999999999E-2</v>
      </c>
      <c r="D68" s="30">
        <v>10</v>
      </c>
      <c r="E68" s="29">
        <v>0.01</v>
      </c>
      <c r="F68" s="30">
        <v>4</v>
      </c>
      <c r="G68" s="29">
        <v>1.4E-2</v>
      </c>
      <c r="H68" s="30">
        <v>4</v>
      </c>
      <c r="I68" s="29">
        <v>5.2999999999999999E-2</v>
      </c>
      <c r="J68" s="30">
        <v>34</v>
      </c>
      <c r="K68" s="29">
        <v>1.4999999999999999E-2</v>
      </c>
      <c r="L68" s="30"/>
      <c r="M68" s="63" t="s">
        <v>345</v>
      </c>
      <c r="N68" s="58"/>
    </row>
    <row r="69" spans="1:14">
      <c r="A69" s="10" t="s">
        <v>121</v>
      </c>
      <c r="B69" s="30">
        <v>0</v>
      </c>
      <c r="C69" s="29">
        <v>0</v>
      </c>
      <c r="D69" s="30">
        <v>2</v>
      </c>
      <c r="E69" s="29">
        <v>0.154</v>
      </c>
      <c r="F69" s="30">
        <v>8</v>
      </c>
      <c r="G69" s="29">
        <v>0.4</v>
      </c>
      <c r="H69" s="30">
        <v>4</v>
      </c>
      <c r="I69" s="29">
        <v>0.57099999999999995</v>
      </c>
      <c r="J69" s="30">
        <v>14</v>
      </c>
      <c r="K69" s="29">
        <v>0.28599999999999998</v>
      </c>
      <c r="L69" s="30"/>
      <c r="M69" s="63" t="s">
        <v>344</v>
      </c>
      <c r="N69" s="58"/>
    </row>
    <row r="70" spans="1:14">
      <c r="A70" s="10" t="s">
        <v>122</v>
      </c>
      <c r="B70" s="30">
        <v>0</v>
      </c>
      <c r="C70" s="29">
        <v>0</v>
      </c>
      <c r="D70" s="30">
        <v>2</v>
      </c>
      <c r="E70" s="29">
        <v>7.0999999999999994E-2</v>
      </c>
      <c r="F70" s="30">
        <v>1</v>
      </c>
      <c r="G70" s="29">
        <v>0.01</v>
      </c>
      <c r="H70" s="30">
        <v>5</v>
      </c>
      <c r="I70" s="29">
        <v>0.04</v>
      </c>
      <c r="J70" s="30">
        <v>8</v>
      </c>
      <c r="K70" s="29">
        <v>0.03</v>
      </c>
      <c r="L70" s="30"/>
      <c r="M70" s="63" t="s">
        <v>344</v>
      </c>
      <c r="N70" s="58"/>
    </row>
    <row r="71" spans="1:14">
      <c r="A71" s="10" t="s">
        <v>3</v>
      </c>
      <c r="B71" s="30">
        <v>9</v>
      </c>
      <c r="C71" s="29">
        <v>0.52900000000000003</v>
      </c>
      <c r="D71" s="30">
        <v>24</v>
      </c>
      <c r="E71" s="29">
        <v>0.66700000000000004</v>
      </c>
      <c r="F71" s="30">
        <v>18</v>
      </c>
      <c r="G71" s="29">
        <v>0.75</v>
      </c>
      <c r="H71" s="30">
        <v>6</v>
      </c>
      <c r="I71" s="29">
        <v>1</v>
      </c>
      <c r="J71" s="30">
        <v>57</v>
      </c>
      <c r="K71" s="29">
        <v>0.68700000000000006</v>
      </c>
      <c r="L71" s="30"/>
      <c r="M71" s="63" t="s">
        <v>344</v>
      </c>
      <c r="N71" s="58"/>
    </row>
    <row r="72" spans="1:14">
      <c r="A72" s="10" t="s">
        <v>123</v>
      </c>
      <c r="B72" s="30">
        <v>0</v>
      </c>
      <c r="C72" s="29">
        <v>0</v>
      </c>
      <c r="D72" s="30">
        <v>2</v>
      </c>
      <c r="E72" s="29">
        <v>0.4</v>
      </c>
      <c r="F72" s="30">
        <v>4</v>
      </c>
      <c r="G72" s="29">
        <v>0.66700000000000004</v>
      </c>
      <c r="H72" s="30">
        <v>3</v>
      </c>
      <c r="I72" s="29">
        <v>1</v>
      </c>
      <c r="J72" s="30">
        <v>9</v>
      </c>
      <c r="K72" s="29">
        <v>0.6</v>
      </c>
      <c r="L72" s="30"/>
      <c r="M72" s="63" t="s">
        <v>344</v>
      </c>
      <c r="N72" s="58"/>
    </row>
    <row r="73" spans="1:14">
      <c r="A73" s="10" t="s">
        <v>4</v>
      </c>
      <c r="B73" s="30">
        <v>1</v>
      </c>
      <c r="C73" s="29">
        <v>9.0999999999999998E-2</v>
      </c>
      <c r="D73" s="30">
        <v>12</v>
      </c>
      <c r="E73" s="29">
        <v>0.5</v>
      </c>
      <c r="F73" s="30">
        <v>21</v>
      </c>
      <c r="G73" s="29">
        <v>0.375</v>
      </c>
      <c r="H73" s="30">
        <v>11</v>
      </c>
      <c r="I73" s="29">
        <v>0.42299999999999999</v>
      </c>
      <c r="J73" s="30">
        <v>45</v>
      </c>
      <c r="K73" s="29">
        <v>0.38500000000000001</v>
      </c>
      <c r="L73" s="30"/>
      <c r="M73" s="63" t="s">
        <v>344</v>
      </c>
      <c r="N73" s="58"/>
    </row>
    <row r="74" spans="1:14">
      <c r="A74" s="10" t="s">
        <v>5</v>
      </c>
      <c r="B74" s="30">
        <v>1</v>
      </c>
      <c r="C74" s="29">
        <v>0.14299999999999999</v>
      </c>
      <c r="D74" s="30">
        <v>18</v>
      </c>
      <c r="E74" s="29">
        <v>0.22</v>
      </c>
      <c r="F74" s="30">
        <v>18</v>
      </c>
      <c r="G74" s="29">
        <v>0.19400000000000001</v>
      </c>
      <c r="H74" s="30">
        <v>4</v>
      </c>
      <c r="I74" s="29">
        <v>0.16</v>
      </c>
      <c r="J74" s="30">
        <v>41</v>
      </c>
      <c r="K74" s="29">
        <v>0.19800000000000001</v>
      </c>
      <c r="L74" s="30"/>
      <c r="M74" s="63" t="s">
        <v>344</v>
      </c>
      <c r="N74" s="58"/>
    </row>
    <row r="75" spans="1:14">
      <c r="A75" s="10" t="s">
        <v>124</v>
      </c>
      <c r="B75" s="30">
        <v>4</v>
      </c>
      <c r="C75" s="29">
        <v>0.17399999999999999</v>
      </c>
      <c r="D75" s="30">
        <v>24</v>
      </c>
      <c r="E75" s="29">
        <v>0.44400000000000001</v>
      </c>
      <c r="F75" s="30">
        <v>58</v>
      </c>
      <c r="G75" s="29">
        <v>0.55800000000000005</v>
      </c>
      <c r="H75" s="30">
        <v>19</v>
      </c>
      <c r="I75" s="29">
        <v>0.39600000000000002</v>
      </c>
      <c r="J75" s="30">
        <v>105</v>
      </c>
      <c r="K75" s="29">
        <v>0.45900000000000002</v>
      </c>
      <c r="L75" s="30"/>
      <c r="M75" s="63" t="s">
        <v>344</v>
      </c>
      <c r="N75" s="58"/>
    </row>
    <row r="76" spans="1:14">
      <c r="A76" s="10" t="s">
        <v>125</v>
      </c>
      <c r="B76" s="30">
        <v>0</v>
      </c>
      <c r="C76" s="29">
        <v>0</v>
      </c>
      <c r="D76" s="30">
        <v>2</v>
      </c>
      <c r="E76" s="29">
        <v>1</v>
      </c>
      <c r="F76" s="30">
        <v>5</v>
      </c>
      <c r="G76" s="29">
        <v>1</v>
      </c>
      <c r="H76" s="30">
        <v>0</v>
      </c>
      <c r="I76" s="29">
        <v>0</v>
      </c>
      <c r="J76" s="30">
        <v>7</v>
      </c>
      <c r="K76" s="29">
        <v>1</v>
      </c>
      <c r="L76" s="30"/>
      <c r="M76" s="63" t="s">
        <v>344</v>
      </c>
      <c r="N76" s="58"/>
    </row>
    <row r="77" spans="1:14">
      <c r="A77" s="10" t="s">
        <v>126</v>
      </c>
      <c r="B77" s="30">
        <v>18</v>
      </c>
      <c r="C77" s="29">
        <v>6.5000000000000002E-2</v>
      </c>
      <c r="D77" s="30">
        <v>9</v>
      </c>
      <c r="E77" s="29">
        <v>1.4E-2</v>
      </c>
      <c r="F77" s="30">
        <v>21</v>
      </c>
      <c r="G77" s="29">
        <v>4.2999999999999997E-2</v>
      </c>
      <c r="H77" s="30">
        <v>13</v>
      </c>
      <c r="I77" s="29">
        <v>5.1999999999999998E-2</v>
      </c>
      <c r="J77" s="30">
        <v>61</v>
      </c>
      <c r="K77" s="29">
        <v>3.6999999999999998E-2</v>
      </c>
      <c r="L77" s="30"/>
      <c r="M77" s="63" t="s">
        <v>345</v>
      </c>
      <c r="N77" s="58"/>
    </row>
    <row r="78" spans="1:14">
      <c r="A78" s="10" t="s">
        <v>8</v>
      </c>
      <c r="B78" s="30">
        <v>0</v>
      </c>
      <c r="C78" s="29">
        <v>0</v>
      </c>
      <c r="D78" s="30">
        <v>3</v>
      </c>
      <c r="E78" s="29">
        <v>1.2E-2</v>
      </c>
      <c r="F78" s="30">
        <v>88</v>
      </c>
      <c r="G78" s="29">
        <v>0.17399999999999999</v>
      </c>
      <c r="H78" s="30">
        <v>124</v>
      </c>
      <c r="I78" s="29">
        <v>0.38600000000000001</v>
      </c>
      <c r="J78" s="30">
        <v>215</v>
      </c>
      <c r="K78" s="29">
        <v>0.19700000000000001</v>
      </c>
      <c r="L78" s="30"/>
      <c r="M78" s="63" t="s">
        <v>345</v>
      </c>
      <c r="N78" s="58"/>
    </row>
    <row r="79" spans="1:14">
      <c r="A79" s="10" t="s">
        <v>6</v>
      </c>
      <c r="B79" s="30">
        <v>1</v>
      </c>
      <c r="C79" s="29">
        <v>0.125</v>
      </c>
      <c r="D79" s="30">
        <v>27</v>
      </c>
      <c r="E79" s="29">
        <v>0.36</v>
      </c>
      <c r="F79" s="30">
        <v>44</v>
      </c>
      <c r="G79" s="29">
        <v>0.30299999999999999</v>
      </c>
      <c r="H79" s="30">
        <v>27</v>
      </c>
      <c r="I79" s="29">
        <v>0.248</v>
      </c>
      <c r="J79" s="30">
        <v>99</v>
      </c>
      <c r="K79" s="29">
        <v>0.29399999999999998</v>
      </c>
      <c r="L79" s="30"/>
      <c r="M79" s="63" t="s">
        <v>344</v>
      </c>
      <c r="N79" s="58"/>
    </row>
    <row r="80" spans="1:14">
      <c r="A80" s="10" t="s">
        <v>127</v>
      </c>
      <c r="B80" s="30">
        <v>4</v>
      </c>
      <c r="C80" s="29">
        <v>0.11799999999999999</v>
      </c>
      <c r="D80" s="30">
        <v>13</v>
      </c>
      <c r="E80" s="29">
        <v>0.06</v>
      </c>
      <c r="F80" s="30">
        <v>559</v>
      </c>
      <c r="G80" s="29">
        <v>0.55300000000000005</v>
      </c>
      <c r="H80" s="30">
        <v>937</v>
      </c>
      <c r="I80" s="29">
        <v>0.74</v>
      </c>
      <c r="J80" s="30">
        <v>1513</v>
      </c>
      <c r="K80" s="29">
        <v>0.59799999999999998</v>
      </c>
      <c r="L80" s="30"/>
      <c r="M80" s="63" t="s">
        <v>345</v>
      </c>
      <c r="N80" s="58"/>
    </row>
    <row r="81" spans="1:14">
      <c r="A81" s="10" t="s">
        <v>128</v>
      </c>
      <c r="B81" s="30">
        <v>11</v>
      </c>
      <c r="C81" s="29">
        <v>1.7999999999999999E-2</v>
      </c>
      <c r="D81" s="30">
        <v>8</v>
      </c>
      <c r="E81" s="29">
        <v>8.9999999999999993E-3</v>
      </c>
      <c r="F81" s="30">
        <v>4</v>
      </c>
      <c r="G81" s="29">
        <v>1.7000000000000001E-2</v>
      </c>
      <c r="H81" s="30">
        <v>1</v>
      </c>
      <c r="I81" s="29">
        <v>2.5999999999999999E-2</v>
      </c>
      <c r="J81" s="30">
        <v>24</v>
      </c>
      <c r="K81" s="29">
        <v>1.4E-2</v>
      </c>
      <c r="L81" s="30"/>
      <c r="M81" s="63" t="s">
        <v>345</v>
      </c>
      <c r="N81" s="58"/>
    </row>
    <row r="82" spans="1:14">
      <c r="A82" s="10" t="s">
        <v>9</v>
      </c>
      <c r="B82" s="30">
        <v>0</v>
      </c>
      <c r="C82" s="29">
        <v>0</v>
      </c>
      <c r="D82" s="30">
        <v>4</v>
      </c>
      <c r="E82" s="29">
        <v>3.5000000000000003E-2</v>
      </c>
      <c r="F82" s="30">
        <v>11</v>
      </c>
      <c r="G82" s="29">
        <v>0.05</v>
      </c>
      <c r="H82" s="30">
        <v>6</v>
      </c>
      <c r="I82" s="29">
        <v>8.3000000000000004E-2</v>
      </c>
      <c r="J82" s="30">
        <v>21</v>
      </c>
      <c r="K82" s="29">
        <v>4.8000000000000001E-2</v>
      </c>
      <c r="L82" s="30"/>
      <c r="M82" s="63" t="s">
        <v>345</v>
      </c>
      <c r="N82" s="58"/>
    </row>
    <row r="83" spans="1:14">
      <c r="A83" s="148" t="s">
        <v>129</v>
      </c>
      <c r="B83" s="214">
        <v>0</v>
      </c>
      <c r="C83" s="215">
        <v>0</v>
      </c>
      <c r="D83" s="214">
        <v>3</v>
      </c>
      <c r="E83" s="215">
        <v>1</v>
      </c>
      <c r="F83" s="214">
        <v>13</v>
      </c>
      <c r="G83" s="215">
        <v>1</v>
      </c>
      <c r="H83" s="214">
        <v>2</v>
      </c>
      <c r="I83" s="215">
        <v>1</v>
      </c>
      <c r="J83" s="214">
        <v>18</v>
      </c>
      <c r="K83" s="215">
        <v>1</v>
      </c>
      <c r="L83" s="30"/>
      <c r="M83" s="63" t="s">
        <v>344</v>
      </c>
      <c r="N83" s="58"/>
    </row>
    <row r="84" spans="1:14" ht="24.75" customHeight="1">
      <c r="A84" s="216" t="s">
        <v>37</v>
      </c>
      <c r="B84" s="217">
        <v>254</v>
      </c>
      <c r="C84" s="218">
        <v>2.5999999999999999E-2</v>
      </c>
      <c r="D84" s="217">
        <v>1031</v>
      </c>
      <c r="E84" s="218">
        <v>5.6000000000000001E-2</v>
      </c>
      <c r="F84" s="217">
        <v>3474</v>
      </c>
      <c r="G84" s="218">
        <v>0.20200000000000001</v>
      </c>
      <c r="H84" s="217">
        <v>3025</v>
      </c>
      <c r="I84" s="218">
        <v>0.33400000000000002</v>
      </c>
      <c r="J84" s="217">
        <v>7784</v>
      </c>
      <c r="K84" s="218">
        <v>0.14299999999999999</v>
      </c>
      <c r="L84" s="30"/>
      <c r="M84" s="151"/>
      <c r="N84" s="58"/>
    </row>
  </sheetData>
  <mergeCells count="10">
    <mergeCell ref="B3:C3"/>
    <mergeCell ref="D3:E3"/>
    <mergeCell ref="F3:G3"/>
    <mergeCell ref="H3:I3"/>
    <mergeCell ref="J3:K3"/>
    <mergeCell ref="B2:C2"/>
    <mergeCell ref="D2:E2"/>
    <mergeCell ref="F2:G2"/>
    <mergeCell ref="H2:I2"/>
    <mergeCell ref="J2:K2"/>
  </mergeCells>
  <phoneticPr fontId="0" type="noConversion"/>
  <hyperlinks>
    <hyperlink ref="O1" location="Contents!A1" display="Contents page" xr:uid="{00000000-0004-0000-19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83"/>
  <sheetViews>
    <sheetView zoomScale="110" zoomScaleNormal="110" workbookViewId="0">
      <pane xSplit="1" ySplit="3" topLeftCell="B4" activePane="bottomRight" state="frozen"/>
      <selection activeCell="B5" sqref="B5"/>
      <selection pane="topRight" activeCell="B5" sqref="B5"/>
      <selection pane="bottomLeft" activeCell="B5" sqref="B5"/>
      <selection pane="bottomRight" activeCell="B4" sqref="B4"/>
    </sheetView>
  </sheetViews>
  <sheetFormatPr baseColWidth="10" defaultColWidth="9.19921875" defaultRowHeight="11"/>
  <cols>
    <col min="1" max="1" width="18.59765625" style="10" customWidth="1"/>
    <col min="2" max="2" width="13.796875" style="10" customWidth="1"/>
    <col min="3" max="13" width="10.3984375" style="10" bestFit="1" customWidth="1"/>
    <col min="14" max="19" width="9.19921875" style="10"/>
    <col min="20" max="20" width="9.19921875" style="60"/>
    <col min="21" max="21" width="14.19921875" style="10" customWidth="1"/>
    <col min="22" max="16384" width="9.19921875" style="10"/>
  </cols>
  <sheetData>
    <row r="1" spans="1:21" ht="30" customHeight="1">
      <c r="A1" s="184" t="s">
        <v>437</v>
      </c>
      <c r="U1" s="125" t="s">
        <v>366</v>
      </c>
    </row>
    <row r="2" spans="1:21" s="61" customFormat="1" ht="12">
      <c r="R2" s="262" t="s">
        <v>299</v>
      </c>
      <c r="S2" s="262"/>
      <c r="T2" s="123"/>
    </row>
    <row r="3" spans="1:21" s="61" customFormat="1" ht="12">
      <c r="B3" s="66" t="s">
        <v>438</v>
      </c>
      <c r="C3" s="66" t="s">
        <v>439</v>
      </c>
      <c r="D3" s="66" t="s">
        <v>440</v>
      </c>
      <c r="E3" s="66" t="s">
        <v>441</v>
      </c>
      <c r="F3" s="66" t="s">
        <v>442</v>
      </c>
      <c r="G3" s="66" t="s">
        <v>443</v>
      </c>
      <c r="H3" s="66" t="s">
        <v>444</v>
      </c>
      <c r="I3" s="66" t="s">
        <v>445</v>
      </c>
      <c r="J3" s="66" t="s">
        <v>446</v>
      </c>
      <c r="K3" s="66" t="s">
        <v>447</v>
      </c>
      <c r="L3" s="66" t="s">
        <v>448</v>
      </c>
      <c r="M3" s="66" t="s">
        <v>449</v>
      </c>
      <c r="N3" s="66" t="s">
        <v>450</v>
      </c>
      <c r="O3" s="66" t="s">
        <v>451</v>
      </c>
      <c r="P3" s="66" t="s">
        <v>452</v>
      </c>
      <c r="Q3" s="66" t="s">
        <v>453</v>
      </c>
      <c r="R3" s="67" t="s">
        <v>362</v>
      </c>
      <c r="S3" s="67" t="s">
        <v>342</v>
      </c>
      <c r="T3" s="62" t="s">
        <v>360</v>
      </c>
    </row>
    <row r="4" spans="1:21" ht="15" customHeight="1">
      <c r="A4" s="10" t="s">
        <v>64</v>
      </c>
      <c r="B4" s="11">
        <v>530</v>
      </c>
      <c r="C4" s="11">
        <v>611</v>
      </c>
      <c r="D4" s="11">
        <v>636</v>
      </c>
      <c r="E4" s="11">
        <v>664</v>
      </c>
      <c r="F4" s="11">
        <v>676</v>
      </c>
      <c r="G4" s="11">
        <v>706</v>
      </c>
      <c r="H4" s="11">
        <v>773</v>
      </c>
      <c r="I4" s="11">
        <v>789</v>
      </c>
      <c r="J4" s="11">
        <v>797</v>
      </c>
      <c r="K4" s="11">
        <v>817</v>
      </c>
      <c r="L4" s="11">
        <v>838</v>
      </c>
      <c r="M4" s="11">
        <v>826</v>
      </c>
      <c r="N4" s="11">
        <v>798</v>
      </c>
      <c r="O4" s="11">
        <v>826</v>
      </c>
      <c r="P4" s="11">
        <v>864</v>
      </c>
      <c r="Q4" s="11">
        <v>860</v>
      </c>
      <c r="R4" s="19">
        <v>-4.6296296296296502E-3</v>
      </c>
      <c r="S4" s="19">
        <v>2.6252983293556076E-2</v>
      </c>
      <c r="T4" s="63" t="s">
        <v>344</v>
      </c>
    </row>
    <row r="5" spans="1:21" ht="15" customHeight="1">
      <c r="A5" s="10" t="s">
        <v>65</v>
      </c>
      <c r="B5" s="11">
        <v>432</v>
      </c>
      <c r="C5" s="11">
        <v>460</v>
      </c>
      <c r="D5" s="11">
        <v>463</v>
      </c>
      <c r="E5" s="11">
        <v>503</v>
      </c>
      <c r="F5" s="11">
        <v>556</v>
      </c>
      <c r="G5" s="11">
        <v>619</v>
      </c>
      <c r="H5" s="11">
        <v>635</v>
      </c>
      <c r="I5" s="11">
        <v>714</v>
      </c>
      <c r="J5" s="11">
        <v>713</v>
      </c>
      <c r="K5" s="11">
        <v>722</v>
      </c>
      <c r="L5" s="11">
        <v>747</v>
      </c>
      <c r="M5" s="11">
        <v>727</v>
      </c>
      <c r="N5" s="11">
        <v>768</v>
      </c>
      <c r="O5" s="11">
        <v>738</v>
      </c>
      <c r="P5" s="11">
        <v>755</v>
      </c>
      <c r="Q5" s="11">
        <v>751</v>
      </c>
      <c r="R5" s="19">
        <v>-5.2980132450330952E-3</v>
      </c>
      <c r="S5" s="19">
        <v>5.3547523427042165E-3</v>
      </c>
      <c r="T5" s="63" t="s">
        <v>344</v>
      </c>
    </row>
    <row r="6" spans="1:21" ht="15" customHeight="1">
      <c r="A6" s="10" t="s">
        <v>0</v>
      </c>
      <c r="B6" s="11">
        <v>6447</v>
      </c>
      <c r="C6" s="11">
        <v>6772</v>
      </c>
      <c r="D6" s="11">
        <v>7317</v>
      </c>
      <c r="E6" s="11">
        <v>7618</v>
      </c>
      <c r="F6" s="11">
        <v>8101</v>
      </c>
      <c r="G6" s="11">
        <v>8611</v>
      </c>
      <c r="H6" s="11">
        <v>9213</v>
      </c>
      <c r="I6" s="11">
        <v>9698</v>
      </c>
      <c r="J6" s="11">
        <v>10307</v>
      </c>
      <c r="K6" s="11">
        <v>10780</v>
      </c>
      <c r="L6" s="11">
        <v>11107</v>
      </c>
      <c r="M6" s="11">
        <v>11347</v>
      </c>
      <c r="N6" s="11">
        <v>11584</v>
      </c>
      <c r="O6" s="11">
        <v>11827</v>
      </c>
      <c r="P6" s="11">
        <v>12426</v>
      </c>
      <c r="Q6" s="11">
        <v>12580</v>
      </c>
      <c r="R6" s="64">
        <v>1.2393368742958266E-2</v>
      </c>
      <c r="S6" s="64">
        <v>0.13261906905555065</v>
      </c>
      <c r="T6" s="63" t="s">
        <v>344</v>
      </c>
      <c r="U6" s="11"/>
    </row>
    <row r="7" spans="1:21" ht="15" customHeight="1">
      <c r="A7" s="10" t="s">
        <v>66</v>
      </c>
      <c r="B7" s="11">
        <v>6759</v>
      </c>
      <c r="C7" s="11">
        <v>6904</v>
      </c>
      <c r="D7" s="11">
        <v>7192</v>
      </c>
      <c r="E7" s="11">
        <v>7821</v>
      </c>
      <c r="F7" s="11">
        <v>8400</v>
      </c>
      <c r="G7" s="11">
        <v>9012</v>
      </c>
      <c r="H7" s="11">
        <v>9583</v>
      </c>
      <c r="I7" s="11">
        <v>9960</v>
      </c>
      <c r="J7" s="11">
        <v>10347</v>
      </c>
      <c r="K7" s="11">
        <v>10799</v>
      </c>
      <c r="L7" s="11">
        <v>11279</v>
      </c>
      <c r="M7" s="11">
        <v>12053</v>
      </c>
      <c r="N7" s="11">
        <v>12546</v>
      </c>
      <c r="O7" s="11">
        <v>13007</v>
      </c>
      <c r="P7" s="11">
        <v>12916</v>
      </c>
      <c r="Q7" s="11">
        <v>12398</v>
      </c>
      <c r="R7" s="64">
        <v>-4.0105295757200343E-2</v>
      </c>
      <c r="S7" s="64">
        <v>9.9210922954162672E-2</v>
      </c>
      <c r="T7" s="63" t="s">
        <v>345</v>
      </c>
      <c r="U7" s="11"/>
    </row>
    <row r="8" spans="1:21" ht="15" customHeight="1">
      <c r="A8" s="10" t="s">
        <v>67</v>
      </c>
      <c r="B8" s="11">
        <v>1620</v>
      </c>
      <c r="C8" s="11">
        <v>1718</v>
      </c>
      <c r="D8" s="11">
        <v>1918</v>
      </c>
      <c r="E8" s="11">
        <v>2106</v>
      </c>
      <c r="F8" s="11">
        <v>2755</v>
      </c>
      <c r="G8" s="11">
        <v>3105</v>
      </c>
      <c r="H8" s="11">
        <v>2589</v>
      </c>
      <c r="I8" s="11">
        <v>2691</v>
      </c>
      <c r="J8" s="11">
        <v>2852</v>
      </c>
      <c r="K8" s="11">
        <v>2933</v>
      </c>
      <c r="L8" s="11">
        <v>3004</v>
      </c>
      <c r="M8" s="11">
        <v>2988</v>
      </c>
      <c r="N8" s="11">
        <v>2978</v>
      </c>
      <c r="O8" s="11">
        <v>2962</v>
      </c>
      <c r="P8" s="11">
        <v>3108</v>
      </c>
      <c r="Q8" s="11">
        <v>2946</v>
      </c>
      <c r="R8" s="64">
        <v>-5.212355212355213E-2</v>
      </c>
      <c r="S8" s="64">
        <v>-1.9307589880159792E-2</v>
      </c>
      <c r="T8" s="63" t="s">
        <v>344</v>
      </c>
      <c r="U8" s="11"/>
    </row>
    <row r="9" spans="1:21" ht="15" customHeight="1">
      <c r="A9" s="10" t="s">
        <v>68</v>
      </c>
      <c r="B9" s="11">
        <v>1526</v>
      </c>
      <c r="C9" s="11">
        <v>1674</v>
      </c>
      <c r="D9" s="11">
        <v>1777</v>
      </c>
      <c r="E9" s="11">
        <v>1859</v>
      </c>
      <c r="F9" s="11">
        <v>1990</v>
      </c>
      <c r="G9" s="11">
        <v>2215</v>
      </c>
      <c r="H9" s="11">
        <v>2383</v>
      </c>
      <c r="I9" s="11">
        <v>2552</v>
      </c>
      <c r="J9" s="11">
        <v>2666</v>
      </c>
      <c r="K9" s="11">
        <v>2869</v>
      </c>
      <c r="L9" s="11">
        <v>2985</v>
      </c>
      <c r="M9" s="11">
        <v>3123</v>
      </c>
      <c r="N9" s="11">
        <v>3113</v>
      </c>
      <c r="O9" s="11">
        <v>3221</v>
      </c>
      <c r="P9" s="11">
        <v>3365</v>
      </c>
      <c r="Q9" s="11">
        <v>3366</v>
      </c>
      <c r="R9" s="64">
        <v>2.9717682020802272E-4</v>
      </c>
      <c r="S9" s="64">
        <v>0.12763819095477391</v>
      </c>
      <c r="T9" s="63" t="s">
        <v>344</v>
      </c>
      <c r="U9" s="11"/>
    </row>
    <row r="10" spans="1:21" ht="15" customHeight="1">
      <c r="A10" s="10" t="s">
        <v>69</v>
      </c>
      <c r="B10" s="11">
        <v>5324</v>
      </c>
      <c r="C10" s="11">
        <v>5309</v>
      </c>
      <c r="D10" s="11">
        <v>5579</v>
      </c>
      <c r="E10" s="11">
        <v>5900</v>
      </c>
      <c r="F10" s="11">
        <v>6117</v>
      </c>
      <c r="G10" s="11">
        <v>6347</v>
      </c>
      <c r="H10" s="11">
        <v>6688</v>
      </c>
      <c r="I10" s="11">
        <v>6991</v>
      </c>
      <c r="J10" s="11">
        <v>7226</v>
      </c>
      <c r="K10" s="11">
        <v>7569</v>
      </c>
      <c r="L10" s="11">
        <v>7937</v>
      </c>
      <c r="M10" s="11">
        <v>8134</v>
      </c>
      <c r="N10" s="11">
        <v>8228</v>
      </c>
      <c r="O10" s="11">
        <v>8485</v>
      </c>
      <c r="P10" s="11">
        <v>8336</v>
      </c>
      <c r="Q10" s="11">
        <v>7936</v>
      </c>
      <c r="R10" s="64">
        <v>-4.7984644913627639E-2</v>
      </c>
      <c r="S10" s="64">
        <v>-1.2599218848430294E-4</v>
      </c>
      <c r="T10" s="63" t="s">
        <v>345</v>
      </c>
      <c r="U10" s="11"/>
    </row>
    <row r="11" spans="1:21" ht="15" customHeight="1">
      <c r="A11" s="10" t="s">
        <v>70</v>
      </c>
      <c r="B11" s="11">
        <v>738</v>
      </c>
      <c r="C11" s="11">
        <v>778</v>
      </c>
      <c r="D11" s="11">
        <v>834</v>
      </c>
      <c r="E11" s="11">
        <v>899</v>
      </c>
      <c r="F11" s="11">
        <v>925</v>
      </c>
      <c r="G11" s="11">
        <v>1006</v>
      </c>
      <c r="H11" s="11">
        <v>1064</v>
      </c>
      <c r="I11" s="11">
        <v>1041</v>
      </c>
      <c r="J11" s="11">
        <v>1077</v>
      </c>
      <c r="K11" s="11">
        <v>1094</v>
      </c>
      <c r="L11" s="11">
        <v>1100</v>
      </c>
      <c r="M11" s="11">
        <v>1099</v>
      </c>
      <c r="N11" s="11">
        <v>1059</v>
      </c>
      <c r="O11" s="11">
        <v>1076</v>
      </c>
      <c r="P11" s="11">
        <v>1122</v>
      </c>
      <c r="Q11" s="11">
        <v>1093</v>
      </c>
      <c r="R11" s="64">
        <v>-2.5846702317290582E-2</v>
      </c>
      <c r="S11" s="64">
        <v>-6.3636363636363491E-3</v>
      </c>
      <c r="T11" s="63" t="s">
        <v>344</v>
      </c>
      <c r="U11" s="11"/>
    </row>
    <row r="12" spans="1:21" ht="15" customHeight="1">
      <c r="A12" s="10" t="s">
        <v>71</v>
      </c>
      <c r="B12" s="11">
        <v>13794</v>
      </c>
      <c r="C12" s="11">
        <v>14039</v>
      </c>
      <c r="D12" s="11">
        <v>14530</v>
      </c>
      <c r="E12" s="11">
        <v>15428</v>
      </c>
      <c r="F12" s="11">
        <v>15706</v>
      </c>
      <c r="G12" s="11">
        <v>16489</v>
      </c>
      <c r="H12" s="11">
        <v>17200</v>
      </c>
      <c r="I12" s="11">
        <v>17714</v>
      </c>
      <c r="J12" s="11">
        <v>18311</v>
      </c>
      <c r="K12" s="11">
        <v>18924</v>
      </c>
      <c r="L12" s="11">
        <v>19884</v>
      </c>
      <c r="M12" s="11">
        <v>20519</v>
      </c>
      <c r="N12" s="11">
        <v>20675</v>
      </c>
      <c r="O12" s="11">
        <v>21068</v>
      </c>
      <c r="P12" s="11">
        <v>19886</v>
      </c>
      <c r="Q12" s="11">
        <v>18897</v>
      </c>
      <c r="R12" s="64">
        <v>-4.9733480840792543E-2</v>
      </c>
      <c r="S12" s="64">
        <v>-4.9637899818949949E-2</v>
      </c>
      <c r="T12" s="63" t="s">
        <v>345</v>
      </c>
      <c r="U12" s="11"/>
    </row>
    <row r="13" spans="1:21" ht="15" customHeight="1">
      <c r="A13" s="10" t="s">
        <v>72</v>
      </c>
      <c r="B13" s="11">
        <v>7875</v>
      </c>
      <c r="C13" s="11">
        <v>8419</v>
      </c>
      <c r="D13" s="11">
        <v>9038</v>
      </c>
      <c r="E13" s="11">
        <v>9911</v>
      </c>
      <c r="F13" s="11">
        <v>10920</v>
      </c>
      <c r="G13" s="11">
        <v>11935</v>
      </c>
      <c r="H13" s="11">
        <v>12817</v>
      </c>
      <c r="I13" s="11">
        <v>13584</v>
      </c>
      <c r="J13" s="11">
        <v>14139</v>
      </c>
      <c r="K13" s="11">
        <v>14655</v>
      </c>
      <c r="L13" s="11">
        <v>15098</v>
      </c>
      <c r="M13" s="11">
        <v>15700</v>
      </c>
      <c r="N13" s="11">
        <v>16160</v>
      </c>
      <c r="O13" s="11">
        <v>16637</v>
      </c>
      <c r="P13" s="11">
        <v>16470</v>
      </c>
      <c r="Q13" s="11">
        <v>15706</v>
      </c>
      <c r="R13" s="64">
        <v>-4.638737097753487E-2</v>
      </c>
      <c r="S13" s="64">
        <v>4.0270234468141375E-2</v>
      </c>
      <c r="T13" s="63" t="s">
        <v>345</v>
      </c>
      <c r="U13" s="11"/>
    </row>
    <row r="14" spans="1:21" ht="15" customHeight="1">
      <c r="A14" s="10" t="s">
        <v>73</v>
      </c>
      <c r="B14" s="11">
        <v>77</v>
      </c>
      <c r="C14" s="11">
        <v>79</v>
      </c>
      <c r="D14" s="11">
        <v>96</v>
      </c>
      <c r="E14" s="11">
        <v>116</v>
      </c>
      <c r="F14" s="11">
        <v>123</v>
      </c>
      <c r="G14" s="11">
        <v>128</v>
      </c>
      <c r="H14" s="11">
        <v>151</v>
      </c>
      <c r="I14" s="11">
        <v>151</v>
      </c>
      <c r="J14" s="11">
        <v>150</v>
      </c>
      <c r="K14" s="11">
        <v>163</v>
      </c>
      <c r="L14" s="11">
        <v>176</v>
      </c>
      <c r="M14" s="11">
        <v>177</v>
      </c>
      <c r="N14" s="11">
        <v>198</v>
      </c>
      <c r="O14" s="11">
        <v>187</v>
      </c>
      <c r="P14" s="11">
        <v>203</v>
      </c>
      <c r="Q14" s="11">
        <v>201</v>
      </c>
      <c r="R14" s="64">
        <v>-9.8522167487684609E-3</v>
      </c>
      <c r="S14" s="64">
        <v>0.14204545454545459</v>
      </c>
      <c r="T14" s="63" t="s">
        <v>344</v>
      </c>
      <c r="U14" s="11"/>
    </row>
    <row r="15" spans="1:21" ht="15" customHeight="1">
      <c r="A15" s="10" t="s">
        <v>74</v>
      </c>
      <c r="B15" s="11">
        <v>1667</v>
      </c>
      <c r="C15" s="11">
        <v>1762</v>
      </c>
      <c r="D15" s="11">
        <v>1928</v>
      </c>
      <c r="E15" s="11">
        <v>2075</v>
      </c>
      <c r="F15" s="11">
        <v>2153</v>
      </c>
      <c r="G15" s="11">
        <v>2195</v>
      </c>
      <c r="H15" s="11">
        <v>2212</v>
      </c>
      <c r="I15" s="11">
        <v>2223</v>
      </c>
      <c r="J15" s="11">
        <v>2222</v>
      </c>
      <c r="K15" s="11">
        <v>2230</v>
      </c>
      <c r="L15" s="11">
        <v>2235</v>
      </c>
      <c r="M15" s="11">
        <v>2286</v>
      </c>
      <c r="N15" s="11">
        <v>2235</v>
      </c>
      <c r="O15" s="11">
        <v>2253</v>
      </c>
      <c r="P15" s="11">
        <v>2306</v>
      </c>
      <c r="Q15" s="11">
        <v>2236</v>
      </c>
      <c r="R15" s="64">
        <v>-3.0355594102341676E-2</v>
      </c>
      <c r="S15" s="64">
        <v>4.474272930647949E-4</v>
      </c>
      <c r="T15" s="63" t="s">
        <v>344</v>
      </c>
      <c r="U15" s="11"/>
    </row>
    <row r="16" spans="1:21" ht="15" customHeight="1">
      <c r="A16" s="10" t="s">
        <v>75</v>
      </c>
      <c r="B16" s="11">
        <v>2386</v>
      </c>
      <c r="C16" s="11">
        <v>2689</v>
      </c>
      <c r="D16" s="11">
        <v>3103</v>
      </c>
      <c r="E16" s="11">
        <v>3554</v>
      </c>
      <c r="F16" s="11">
        <v>4029</v>
      </c>
      <c r="G16" s="11">
        <v>4504</v>
      </c>
      <c r="H16" s="11">
        <v>5250</v>
      </c>
      <c r="I16" s="11">
        <v>5809</v>
      </c>
      <c r="J16" s="11">
        <v>6083</v>
      </c>
      <c r="K16" s="11">
        <v>6523</v>
      </c>
      <c r="L16" s="11">
        <v>6768</v>
      </c>
      <c r="M16" s="11">
        <v>7243</v>
      </c>
      <c r="N16" s="11">
        <v>7779</v>
      </c>
      <c r="O16" s="11">
        <v>8298</v>
      </c>
      <c r="P16" s="11">
        <v>8778</v>
      </c>
      <c r="Q16" s="11">
        <v>8774</v>
      </c>
      <c r="R16" s="64">
        <v>-4.5568466621093151E-4</v>
      </c>
      <c r="S16" s="64">
        <v>0.2963947990543736</v>
      </c>
      <c r="T16" s="63" t="s">
        <v>345</v>
      </c>
      <c r="U16" s="11"/>
    </row>
    <row r="17" spans="1:21" ht="15" customHeight="1">
      <c r="A17" s="10" t="s">
        <v>76</v>
      </c>
      <c r="B17" s="11">
        <v>9239</v>
      </c>
      <c r="C17" s="11">
        <v>9757</v>
      </c>
      <c r="D17" s="11">
        <v>10313</v>
      </c>
      <c r="E17" s="11">
        <v>10876</v>
      </c>
      <c r="F17" s="11">
        <v>11725</v>
      </c>
      <c r="G17" s="11">
        <v>12689</v>
      </c>
      <c r="H17" s="11">
        <v>13608</v>
      </c>
      <c r="I17" s="11">
        <v>14380</v>
      </c>
      <c r="J17" s="11">
        <v>15460</v>
      </c>
      <c r="K17" s="11">
        <v>16561</v>
      </c>
      <c r="L17" s="11">
        <v>17602</v>
      </c>
      <c r="M17" s="11">
        <v>19164</v>
      </c>
      <c r="N17" s="11">
        <v>20727</v>
      </c>
      <c r="O17" s="11">
        <v>22235</v>
      </c>
      <c r="P17" s="11">
        <v>23361</v>
      </c>
      <c r="Q17" s="11">
        <v>23415</v>
      </c>
      <c r="R17" s="64">
        <v>2.311544882496408E-3</v>
      </c>
      <c r="S17" s="64">
        <v>0.33024656289058063</v>
      </c>
      <c r="T17" s="63" t="s">
        <v>345</v>
      </c>
      <c r="U17" s="11"/>
    </row>
    <row r="18" spans="1:21" ht="15" customHeight="1">
      <c r="A18" s="10" t="s">
        <v>77</v>
      </c>
      <c r="B18" s="11">
        <v>491</v>
      </c>
      <c r="C18" s="11">
        <v>505</v>
      </c>
      <c r="D18" s="11">
        <v>526</v>
      </c>
      <c r="E18" s="11">
        <v>590</v>
      </c>
      <c r="F18" s="11">
        <v>630</v>
      </c>
      <c r="G18" s="11">
        <v>670</v>
      </c>
      <c r="H18" s="11">
        <v>716</v>
      </c>
      <c r="I18" s="11">
        <v>748</v>
      </c>
      <c r="J18" s="11">
        <v>754</v>
      </c>
      <c r="K18" s="11">
        <v>798</v>
      </c>
      <c r="L18" s="11">
        <v>824</v>
      </c>
      <c r="M18" s="11">
        <v>828</v>
      </c>
      <c r="N18" s="11">
        <v>814</v>
      </c>
      <c r="O18" s="11">
        <v>823</v>
      </c>
      <c r="P18" s="11">
        <v>846</v>
      </c>
      <c r="Q18" s="11">
        <v>839</v>
      </c>
      <c r="R18" s="64">
        <v>-8.2742316784869541E-3</v>
      </c>
      <c r="S18" s="64">
        <v>1.8203883495145678E-2</v>
      </c>
      <c r="T18" s="63" t="s">
        <v>344</v>
      </c>
      <c r="U18" s="11"/>
    </row>
    <row r="19" spans="1:21" ht="15" customHeight="1">
      <c r="A19" s="10" t="s">
        <v>78</v>
      </c>
      <c r="B19" s="11">
        <v>840</v>
      </c>
      <c r="C19" s="11">
        <v>874</v>
      </c>
      <c r="D19" s="11">
        <v>948</v>
      </c>
      <c r="E19" s="11">
        <v>1034</v>
      </c>
      <c r="F19" s="11">
        <v>1083</v>
      </c>
      <c r="G19" s="11">
        <v>1101</v>
      </c>
      <c r="H19" s="11">
        <v>1151</v>
      </c>
      <c r="I19" s="11">
        <v>1181</v>
      </c>
      <c r="J19" s="11">
        <v>1218</v>
      </c>
      <c r="K19" s="11">
        <v>1241</v>
      </c>
      <c r="L19" s="11">
        <v>1317</v>
      </c>
      <c r="M19" s="11">
        <v>1335</v>
      </c>
      <c r="N19" s="11">
        <v>1352</v>
      </c>
      <c r="O19" s="11">
        <v>1387</v>
      </c>
      <c r="P19" s="11">
        <v>1422</v>
      </c>
      <c r="Q19" s="11">
        <v>1365</v>
      </c>
      <c r="R19" s="64">
        <v>-4.0084388185653963E-2</v>
      </c>
      <c r="S19" s="64">
        <v>3.6446469248291535E-2</v>
      </c>
      <c r="T19" s="63" t="s">
        <v>344</v>
      </c>
      <c r="U19" s="11"/>
    </row>
    <row r="20" spans="1:21" ht="15" customHeight="1">
      <c r="A20" s="10" t="s">
        <v>79</v>
      </c>
      <c r="B20" s="11">
        <v>504</v>
      </c>
      <c r="C20" s="11">
        <v>489</v>
      </c>
      <c r="D20" s="11">
        <v>527</v>
      </c>
      <c r="E20" s="11">
        <v>615</v>
      </c>
      <c r="F20" s="11">
        <v>615</v>
      </c>
      <c r="G20" s="11">
        <v>663</v>
      </c>
      <c r="H20" s="11">
        <v>666</v>
      </c>
      <c r="I20" s="11">
        <v>663</v>
      </c>
      <c r="J20" s="11">
        <v>663</v>
      </c>
      <c r="K20" s="11">
        <v>678</v>
      </c>
      <c r="L20" s="11">
        <v>704</v>
      </c>
      <c r="M20" s="11">
        <v>732</v>
      </c>
      <c r="N20" s="11">
        <v>697</v>
      </c>
      <c r="O20" s="11">
        <v>715</v>
      </c>
      <c r="P20" s="11">
        <v>724</v>
      </c>
      <c r="Q20" s="11">
        <v>694</v>
      </c>
      <c r="R20" s="64">
        <v>-4.143646408839774E-2</v>
      </c>
      <c r="S20" s="64">
        <v>-1.4204545454545414E-2</v>
      </c>
      <c r="T20" s="63" t="s">
        <v>344</v>
      </c>
      <c r="U20" s="11"/>
    </row>
    <row r="21" spans="1:21" ht="15" customHeight="1">
      <c r="A21" s="10" t="s">
        <v>80</v>
      </c>
      <c r="B21" s="11">
        <v>13067</v>
      </c>
      <c r="C21" s="11">
        <v>13364</v>
      </c>
      <c r="D21" s="11">
        <v>13819</v>
      </c>
      <c r="E21" s="11">
        <v>14111</v>
      </c>
      <c r="F21" s="11">
        <v>14399</v>
      </c>
      <c r="G21" s="11">
        <v>14964</v>
      </c>
      <c r="H21" s="11">
        <v>15799</v>
      </c>
      <c r="I21" s="11">
        <v>16558</v>
      </c>
      <c r="J21" s="11">
        <v>17081</v>
      </c>
      <c r="K21" s="11">
        <v>17644</v>
      </c>
      <c r="L21" s="11">
        <v>18470</v>
      </c>
      <c r="M21" s="11">
        <v>19316</v>
      </c>
      <c r="N21" s="11">
        <v>19852</v>
      </c>
      <c r="O21" s="11">
        <v>20290</v>
      </c>
      <c r="P21" s="11">
        <v>19984</v>
      </c>
      <c r="Q21" s="11">
        <v>19209</v>
      </c>
      <c r="R21" s="64">
        <v>-3.8781024819855903E-2</v>
      </c>
      <c r="S21" s="64">
        <v>4.0010828370330209E-2</v>
      </c>
      <c r="T21" s="63" t="s">
        <v>345</v>
      </c>
      <c r="U21" s="11"/>
    </row>
    <row r="22" spans="1:21" ht="15" customHeight="1">
      <c r="A22" s="10" t="s">
        <v>81</v>
      </c>
      <c r="B22" s="11">
        <v>1970</v>
      </c>
      <c r="C22" s="11">
        <v>1996</v>
      </c>
      <c r="D22" s="11">
        <v>2183</v>
      </c>
      <c r="E22" s="11">
        <v>2365</v>
      </c>
      <c r="F22" s="11">
        <v>2456</v>
      </c>
      <c r="G22" s="11">
        <v>2536</v>
      </c>
      <c r="H22" s="11">
        <v>2642</v>
      </c>
      <c r="I22" s="11">
        <v>2801</v>
      </c>
      <c r="J22" s="11">
        <v>2932</v>
      </c>
      <c r="K22" s="11">
        <v>2974</v>
      </c>
      <c r="L22" s="11">
        <v>3014</v>
      </c>
      <c r="M22" s="11">
        <v>3034</v>
      </c>
      <c r="N22" s="11">
        <v>3087</v>
      </c>
      <c r="O22" s="11">
        <v>3118</v>
      </c>
      <c r="P22" s="11">
        <v>3140</v>
      </c>
      <c r="Q22" s="11">
        <v>3005</v>
      </c>
      <c r="R22" s="64">
        <v>-4.2993630573248454E-2</v>
      </c>
      <c r="S22" s="64">
        <v>-2.9860650298606517E-3</v>
      </c>
      <c r="T22" s="63" t="s">
        <v>344</v>
      </c>
      <c r="U22" s="11"/>
    </row>
    <row r="23" spans="1:21" ht="15" customHeight="1">
      <c r="A23" s="10" t="s">
        <v>10</v>
      </c>
      <c r="B23" s="11">
        <v>8638</v>
      </c>
      <c r="C23" s="11">
        <v>9219</v>
      </c>
      <c r="D23" s="11">
        <v>10094</v>
      </c>
      <c r="E23" s="11">
        <v>10503</v>
      </c>
      <c r="F23" s="11">
        <v>11000</v>
      </c>
      <c r="G23" s="11">
        <v>11513</v>
      </c>
      <c r="H23" s="11">
        <v>12133</v>
      </c>
      <c r="I23" s="11">
        <v>12581</v>
      </c>
      <c r="J23" s="11">
        <v>13089</v>
      </c>
      <c r="K23" s="11">
        <v>13343</v>
      </c>
      <c r="L23" s="11">
        <v>13557</v>
      </c>
      <c r="M23" s="11">
        <v>13885</v>
      </c>
      <c r="N23" s="11">
        <v>14033</v>
      </c>
      <c r="O23" s="11">
        <v>14220</v>
      </c>
      <c r="P23" s="11">
        <v>14302</v>
      </c>
      <c r="Q23" s="11">
        <v>13835</v>
      </c>
      <c r="R23" s="64">
        <v>-3.2652775835547487E-2</v>
      </c>
      <c r="S23" s="64">
        <v>2.0506011654495726E-2</v>
      </c>
      <c r="T23" s="63" t="s">
        <v>345</v>
      </c>
      <c r="U23" s="11"/>
    </row>
    <row r="24" spans="1:21" ht="15" customHeight="1">
      <c r="A24" s="10" t="s">
        <v>82</v>
      </c>
      <c r="B24" s="11">
        <v>381</v>
      </c>
      <c r="C24" s="11">
        <v>394</v>
      </c>
      <c r="D24" s="11">
        <v>421</v>
      </c>
      <c r="E24" s="11">
        <v>437</v>
      </c>
      <c r="F24" s="11">
        <v>468</v>
      </c>
      <c r="G24" s="11">
        <v>511</v>
      </c>
      <c r="H24" s="11">
        <v>535</v>
      </c>
      <c r="I24" s="11">
        <v>526</v>
      </c>
      <c r="J24" s="11">
        <v>523</v>
      </c>
      <c r="K24" s="11">
        <v>530</v>
      </c>
      <c r="L24" s="11">
        <v>537</v>
      </c>
      <c r="M24" s="11">
        <v>524</v>
      </c>
      <c r="N24" s="11">
        <v>524</v>
      </c>
      <c r="O24" s="11">
        <v>515</v>
      </c>
      <c r="P24" s="11">
        <v>501</v>
      </c>
      <c r="Q24" s="11">
        <v>479</v>
      </c>
      <c r="R24" s="64">
        <v>-4.3912175648702645E-2</v>
      </c>
      <c r="S24" s="64">
        <v>-0.10800744878957169</v>
      </c>
      <c r="T24" s="63" t="s">
        <v>344</v>
      </c>
      <c r="U24" s="11"/>
    </row>
    <row r="25" spans="1:21" ht="15" customHeight="1">
      <c r="A25" s="10" t="s">
        <v>83</v>
      </c>
      <c r="B25" s="11">
        <v>13922</v>
      </c>
      <c r="C25" s="11">
        <v>14303</v>
      </c>
      <c r="D25" s="11">
        <v>14748</v>
      </c>
      <c r="E25" s="11">
        <v>15632</v>
      </c>
      <c r="F25" s="11">
        <v>16357</v>
      </c>
      <c r="G25" s="11">
        <v>17086</v>
      </c>
      <c r="H25" s="11">
        <v>17914</v>
      </c>
      <c r="I25" s="11">
        <v>18718</v>
      </c>
      <c r="J25" s="11">
        <v>19264</v>
      </c>
      <c r="K25" s="11">
        <v>19871</v>
      </c>
      <c r="L25" s="11">
        <v>20640</v>
      </c>
      <c r="M25" s="11">
        <v>21574</v>
      </c>
      <c r="N25" s="11">
        <v>22380</v>
      </c>
      <c r="O25" s="11">
        <v>23154</v>
      </c>
      <c r="P25" s="11">
        <v>22577</v>
      </c>
      <c r="Q25" s="11">
        <v>21804</v>
      </c>
      <c r="R25" s="64">
        <v>-3.4238384196305982E-2</v>
      </c>
      <c r="S25" s="64">
        <v>5.6395348837209314E-2</v>
      </c>
      <c r="T25" s="63" t="s">
        <v>345</v>
      </c>
      <c r="U25" s="11"/>
    </row>
    <row r="26" spans="1:21" ht="15" customHeight="1">
      <c r="A26" s="10" t="s">
        <v>84</v>
      </c>
      <c r="B26" s="11">
        <v>856</v>
      </c>
      <c r="C26" s="11">
        <v>896</v>
      </c>
      <c r="D26" s="11">
        <v>928</v>
      </c>
      <c r="E26" s="11">
        <v>950</v>
      </c>
      <c r="F26" s="11">
        <v>1025</v>
      </c>
      <c r="G26" s="11">
        <v>1122</v>
      </c>
      <c r="H26" s="11">
        <v>1153</v>
      </c>
      <c r="I26" s="11">
        <v>1193</v>
      </c>
      <c r="J26" s="11">
        <v>1229</v>
      </c>
      <c r="K26" s="11">
        <v>1250</v>
      </c>
      <c r="L26" s="11">
        <v>1261</v>
      </c>
      <c r="M26" s="11">
        <v>1240</v>
      </c>
      <c r="N26" s="11">
        <v>1161</v>
      </c>
      <c r="O26" s="11">
        <v>1120</v>
      </c>
      <c r="P26" s="11">
        <v>1108</v>
      </c>
      <c r="Q26" s="11">
        <v>1057</v>
      </c>
      <c r="R26" s="64">
        <v>-4.6028880866425981E-2</v>
      </c>
      <c r="S26" s="64">
        <v>-0.16177636796193495</v>
      </c>
      <c r="T26" s="63" t="s">
        <v>344</v>
      </c>
      <c r="U26" s="11"/>
    </row>
    <row r="27" spans="1:21" ht="15" customHeight="1">
      <c r="A27" s="10" t="s">
        <v>85</v>
      </c>
      <c r="B27" s="11">
        <v>209</v>
      </c>
      <c r="C27" s="11">
        <v>238</v>
      </c>
      <c r="D27" s="11">
        <v>278</v>
      </c>
      <c r="E27" s="11">
        <v>293</v>
      </c>
      <c r="F27" s="11">
        <v>281</v>
      </c>
      <c r="G27" s="11">
        <v>316</v>
      </c>
      <c r="H27" s="11">
        <v>329</v>
      </c>
      <c r="I27" s="11">
        <v>347</v>
      </c>
      <c r="J27" s="11">
        <v>389</v>
      </c>
      <c r="K27" s="11">
        <v>407</v>
      </c>
      <c r="L27" s="11">
        <v>415</v>
      </c>
      <c r="M27" s="11">
        <v>413</v>
      </c>
      <c r="N27" s="11">
        <v>415</v>
      </c>
      <c r="O27" s="11">
        <v>426</v>
      </c>
      <c r="P27" s="11">
        <v>473</v>
      </c>
      <c r="Q27" s="11">
        <v>496</v>
      </c>
      <c r="R27" s="64">
        <v>4.862579281183943E-2</v>
      </c>
      <c r="S27" s="64">
        <v>0.19518072289156629</v>
      </c>
      <c r="T27" s="63" t="s">
        <v>344</v>
      </c>
      <c r="U27" s="11"/>
    </row>
    <row r="28" spans="1:21" ht="15" customHeight="1">
      <c r="A28" s="10" t="s">
        <v>86</v>
      </c>
      <c r="B28" s="11">
        <v>5987</v>
      </c>
      <c r="C28" s="11">
        <v>6328</v>
      </c>
      <c r="D28" s="11">
        <v>6862</v>
      </c>
      <c r="E28" s="11">
        <v>7178</v>
      </c>
      <c r="F28" s="11">
        <v>7489</v>
      </c>
      <c r="G28" s="11">
        <v>7914</v>
      </c>
      <c r="H28" s="11">
        <v>8389</v>
      </c>
      <c r="I28" s="11">
        <v>9014</v>
      </c>
      <c r="J28" s="11">
        <v>9560</v>
      </c>
      <c r="K28" s="11">
        <v>9992</v>
      </c>
      <c r="L28" s="11">
        <v>10248</v>
      </c>
      <c r="M28" s="11">
        <v>10460</v>
      </c>
      <c r="N28" s="11">
        <v>10521</v>
      </c>
      <c r="O28" s="11">
        <v>10504</v>
      </c>
      <c r="P28" s="11">
        <v>10724</v>
      </c>
      <c r="Q28" s="11">
        <v>10502</v>
      </c>
      <c r="R28" s="64">
        <v>-2.0701230883998556E-2</v>
      </c>
      <c r="S28" s="64">
        <v>2.4785323965651918E-2</v>
      </c>
      <c r="T28" s="63" t="s">
        <v>344</v>
      </c>
      <c r="U28" s="11"/>
    </row>
    <row r="29" spans="1:21" ht="15" customHeight="1">
      <c r="A29" s="10" t="s">
        <v>87</v>
      </c>
      <c r="B29" s="11">
        <v>9581</v>
      </c>
      <c r="C29" s="11">
        <v>9881</v>
      </c>
      <c r="D29" s="11">
        <v>10356</v>
      </c>
      <c r="E29" s="11">
        <v>10883</v>
      </c>
      <c r="F29" s="11">
        <v>11518</v>
      </c>
      <c r="G29" s="11">
        <v>12349</v>
      </c>
      <c r="H29" s="11">
        <v>13120</v>
      </c>
      <c r="I29" s="11">
        <v>13647</v>
      </c>
      <c r="J29" s="11">
        <v>14037</v>
      </c>
      <c r="K29" s="11">
        <v>14900</v>
      </c>
      <c r="L29" s="11">
        <v>15463</v>
      </c>
      <c r="M29" s="11">
        <v>16154</v>
      </c>
      <c r="N29" s="11">
        <v>16506</v>
      </c>
      <c r="O29" s="11">
        <v>16805</v>
      </c>
      <c r="P29" s="11">
        <v>16666</v>
      </c>
      <c r="Q29" s="11">
        <v>16171</v>
      </c>
      <c r="R29" s="64">
        <v>-2.9701188047521865E-2</v>
      </c>
      <c r="S29" s="64">
        <v>4.5786716678522854E-2</v>
      </c>
      <c r="T29" s="63" t="s">
        <v>345</v>
      </c>
      <c r="U29" s="11"/>
    </row>
    <row r="30" spans="1:21" ht="15" customHeight="1">
      <c r="A30" s="10" t="s">
        <v>88</v>
      </c>
      <c r="B30" s="11">
        <v>12615</v>
      </c>
      <c r="C30" s="11">
        <v>13219</v>
      </c>
      <c r="D30" s="11">
        <v>13996</v>
      </c>
      <c r="E30" s="11">
        <v>14706</v>
      </c>
      <c r="F30" s="11">
        <v>15464</v>
      </c>
      <c r="G30" s="11">
        <v>16528</v>
      </c>
      <c r="H30" s="11">
        <v>17659</v>
      </c>
      <c r="I30" s="11">
        <v>18577</v>
      </c>
      <c r="J30" s="11">
        <v>19547</v>
      </c>
      <c r="K30" s="11">
        <v>20482</v>
      </c>
      <c r="L30" s="11">
        <v>21429</v>
      </c>
      <c r="M30" s="11">
        <v>22360</v>
      </c>
      <c r="N30" s="11">
        <v>23308</v>
      </c>
      <c r="O30" s="11">
        <v>23929</v>
      </c>
      <c r="P30" s="11">
        <v>24895</v>
      </c>
      <c r="Q30" s="11">
        <v>24879</v>
      </c>
      <c r="R30" s="64">
        <v>-6.4269933721627925E-4</v>
      </c>
      <c r="S30" s="64">
        <v>0.16099678006439877</v>
      </c>
      <c r="T30" s="63" t="s">
        <v>344</v>
      </c>
      <c r="U30" s="11"/>
    </row>
    <row r="31" spans="1:21" ht="15" customHeight="1">
      <c r="A31" s="10" t="s">
        <v>89</v>
      </c>
      <c r="B31" s="11">
        <v>3601</v>
      </c>
      <c r="C31" s="11">
        <v>3729</v>
      </c>
      <c r="D31" s="11">
        <v>3995</v>
      </c>
      <c r="E31" s="11">
        <v>4298</v>
      </c>
      <c r="F31" s="11">
        <v>4429</v>
      </c>
      <c r="G31" s="11">
        <v>4547</v>
      </c>
      <c r="H31" s="11">
        <v>4792</v>
      </c>
      <c r="I31" s="11">
        <v>5005</v>
      </c>
      <c r="J31" s="11">
        <v>5145</v>
      </c>
      <c r="K31" s="11">
        <v>5254</v>
      </c>
      <c r="L31" s="11">
        <v>5321</v>
      </c>
      <c r="M31" s="11">
        <v>5403</v>
      </c>
      <c r="N31" s="11">
        <v>5441</v>
      </c>
      <c r="O31" s="11">
        <v>5405</v>
      </c>
      <c r="P31" s="11">
        <v>5505</v>
      </c>
      <c r="Q31" s="11">
        <v>5449</v>
      </c>
      <c r="R31" s="64">
        <v>-1.0172570390554081E-2</v>
      </c>
      <c r="S31" s="64">
        <v>2.4055628641232785E-2</v>
      </c>
      <c r="T31" s="63" t="s">
        <v>344</v>
      </c>
      <c r="U31" s="11"/>
    </row>
    <row r="32" spans="1:21" ht="15" customHeight="1">
      <c r="A32" s="10" t="s">
        <v>90</v>
      </c>
      <c r="B32" s="11">
        <v>562</v>
      </c>
      <c r="C32" s="11">
        <v>596</v>
      </c>
      <c r="D32" s="11">
        <v>651</v>
      </c>
      <c r="E32" s="11">
        <v>691</v>
      </c>
      <c r="F32" s="11">
        <v>691</v>
      </c>
      <c r="G32" s="11">
        <v>729</v>
      </c>
      <c r="H32" s="11">
        <v>747</v>
      </c>
      <c r="I32" s="11">
        <v>757</v>
      </c>
      <c r="J32" s="11">
        <v>786</v>
      </c>
      <c r="K32" s="11">
        <v>808</v>
      </c>
      <c r="L32" s="11">
        <v>807</v>
      </c>
      <c r="M32" s="11">
        <v>818</v>
      </c>
      <c r="N32" s="11">
        <v>800</v>
      </c>
      <c r="O32" s="11">
        <v>807</v>
      </c>
      <c r="P32" s="11">
        <v>843</v>
      </c>
      <c r="Q32" s="11">
        <v>777</v>
      </c>
      <c r="R32" s="64">
        <v>-7.8291814946619187E-2</v>
      </c>
      <c r="S32" s="64">
        <v>-3.7174721189591087E-2</v>
      </c>
      <c r="T32" s="63" t="s">
        <v>344</v>
      </c>
      <c r="U32" s="11"/>
    </row>
    <row r="33" spans="1:21" ht="15" customHeight="1">
      <c r="A33" s="10" t="s">
        <v>91</v>
      </c>
      <c r="B33" s="11">
        <v>136</v>
      </c>
      <c r="C33" s="11">
        <v>170</v>
      </c>
      <c r="D33" s="11">
        <v>208</v>
      </c>
      <c r="E33" s="11">
        <v>215</v>
      </c>
      <c r="F33" s="11">
        <v>237</v>
      </c>
      <c r="G33" s="11">
        <v>258</v>
      </c>
      <c r="H33" s="11">
        <v>272</v>
      </c>
      <c r="I33" s="11">
        <v>264</v>
      </c>
      <c r="J33" s="11">
        <v>270</v>
      </c>
      <c r="K33" s="11">
        <v>272</v>
      </c>
      <c r="L33" s="11">
        <v>268</v>
      </c>
      <c r="M33" s="11">
        <v>284</v>
      </c>
      <c r="N33" s="11">
        <v>283</v>
      </c>
      <c r="O33" s="11">
        <v>299</v>
      </c>
      <c r="P33" s="11">
        <v>290</v>
      </c>
      <c r="Q33" s="11">
        <v>284</v>
      </c>
      <c r="R33" s="64">
        <v>-2.0689655172413834E-2</v>
      </c>
      <c r="S33" s="64">
        <v>5.9701492537313383E-2</v>
      </c>
      <c r="T33" s="63" t="s">
        <v>344</v>
      </c>
      <c r="U33" s="11"/>
    </row>
    <row r="34" spans="1:21" ht="15" customHeight="1">
      <c r="A34" s="10" t="s">
        <v>92</v>
      </c>
      <c r="B34" s="11">
        <v>6031</v>
      </c>
      <c r="C34" s="11">
        <v>6274</v>
      </c>
      <c r="D34" s="11">
        <v>6514</v>
      </c>
      <c r="E34" s="11">
        <v>6681</v>
      </c>
      <c r="F34" s="11">
        <v>6737</v>
      </c>
      <c r="G34" s="11">
        <v>7067</v>
      </c>
      <c r="H34" s="11">
        <v>7380</v>
      </c>
      <c r="I34" s="11">
        <v>7730</v>
      </c>
      <c r="J34" s="11">
        <v>7851</v>
      </c>
      <c r="K34" s="11">
        <v>7945</v>
      </c>
      <c r="L34" s="11">
        <v>8103</v>
      </c>
      <c r="M34" s="11">
        <v>8402</v>
      </c>
      <c r="N34" s="11">
        <v>8654</v>
      </c>
      <c r="O34" s="11">
        <v>8876</v>
      </c>
      <c r="P34" s="11">
        <v>8734</v>
      </c>
      <c r="Q34" s="11">
        <v>8380</v>
      </c>
      <c r="R34" s="64">
        <v>-4.0531257155942302E-2</v>
      </c>
      <c r="S34" s="64">
        <v>3.4184869801308082E-2</v>
      </c>
      <c r="T34" s="63" t="s">
        <v>345</v>
      </c>
      <c r="U34" s="11"/>
    </row>
    <row r="35" spans="1:21" ht="15" customHeight="1">
      <c r="A35" s="10" t="s">
        <v>1</v>
      </c>
      <c r="B35" s="11">
        <v>1079</v>
      </c>
      <c r="C35" s="11">
        <v>1159</v>
      </c>
      <c r="D35" s="11">
        <v>1310</v>
      </c>
      <c r="E35" s="11">
        <v>1372</v>
      </c>
      <c r="F35" s="11">
        <v>1403</v>
      </c>
      <c r="G35" s="11">
        <v>1498</v>
      </c>
      <c r="H35" s="11">
        <v>1544</v>
      </c>
      <c r="I35" s="11">
        <v>1556</v>
      </c>
      <c r="J35" s="11">
        <v>1585</v>
      </c>
      <c r="K35" s="11">
        <v>1570</v>
      </c>
      <c r="L35" s="11">
        <v>1609</v>
      </c>
      <c r="M35" s="11">
        <v>1678</v>
      </c>
      <c r="N35" s="11">
        <v>1765</v>
      </c>
      <c r="O35" s="11">
        <v>1804</v>
      </c>
      <c r="P35" s="11">
        <v>1797</v>
      </c>
      <c r="Q35" s="11">
        <v>1725</v>
      </c>
      <c r="R35" s="64">
        <v>-4.0066777963272071E-2</v>
      </c>
      <c r="S35" s="64">
        <v>7.2094468614045892E-2</v>
      </c>
      <c r="T35" s="63" t="s">
        <v>344</v>
      </c>
      <c r="U35" s="11"/>
    </row>
    <row r="36" spans="1:21" ht="15" customHeight="1">
      <c r="A36" s="10" t="s">
        <v>93</v>
      </c>
      <c r="B36" s="11">
        <v>5397</v>
      </c>
      <c r="C36" s="11">
        <v>5824</v>
      </c>
      <c r="D36" s="11">
        <v>6132</v>
      </c>
      <c r="E36" s="11">
        <v>6640</v>
      </c>
      <c r="F36" s="11">
        <v>7235</v>
      </c>
      <c r="G36" s="11">
        <v>8077</v>
      </c>
      <c r="H36" s="11">
        <v>9064</v>
      </c>
      <c r="I36" s="11">
        <v>10095</v>
      </c>
      <c r="J36" s="11">
        <v>10902</v>
      </c>
      <c r="K36" s="11">
        <v>11770</v>
      </c>
      <c r="L36" s="11">
        <v>12708</v>
      </c>
      <c r="M36" s="11">
        <v>13839</v>
      </c>
      <c r="N36" s="11">
        <v>14778</v>
      </c>
      <c r="O36" s="11">
        <v>15784</v>
      </c>
      <c r="P36" s="11">
        <v>16662</v>
      </c>
      <c r="Q36" s="11">
        <v>16692</v>
      </c>
      <c r="R36" s="64">
        <v>1.8005041411595091E-3</v>
      </c>
      <c r="S36" s="64">
        <v>0.31350330500472134</v>
      </c>
      <c r="T36" s="63" t="s">
        <v>345</v>
      </c>
      <c r="U36" s="11"/>
    </row>
    <row r="37" spans="1:21" ht="15" customHeight="1">
      <c r="A37" s="10" t="s">
        <v>94</v>
      </c>
      <c r="B37" s="11">
        <v>566</v>
      </c>
      <c r="C37" s="11">
        <v>585</v>
      </c>
      <c r="D37" s="11">
        <v>599</v>
      </c>
      <c r="E37" s="11">
        <v>653</v>
      </c>
      <c r="F37" s="11">
        <v>687</v>
      </c>
      <c r="G37" s="11">
        <v>701</v>
      </c>
      <c r="H37" s="11">
        <v>728</v>
      </c>
      <c r="I37" s="11">
        <v>727</v>
      </c>
      <c r="J37" s="11">
        <v>747</v>
      </c>
      <c r="K37" s="11">
        <v>754</v>
      </c>
      <c r="L37" s="11">
        <v>761</v>
      </c>
      <c r="M37" s="11">
        <v>779</v>
      </c>
      <c r="N37" s="11">
        <v>769</v>
      </c>
      <c r="O37" s="11">
        <v>764</v>
      </c>
      <c r="P37" s="11">
        <v>784</v>
      </c>
      <c r="Q37" s="11">
        <v>761</v>
      </c>
      <c r="R37" s="64">
        <v>-2.9336734693877542E-2</v>
      </c>
      <c r="S37" s="64">
        <v>0</v>
      </c>
      <c r="T37" s="63" t="s">
        <v>344</v>
      </c>
      <c r="U37" s="11"/>
    </row>
    <row r="38" spans="1:21" ht="15" customHeight="1">
      <c r="A38" s="10" t="s">
        <v>95</v>
      </c>
      <c r="B38" s="11">
        <v>9428</v>
      </c>
      <c r="C38" s="11">
        <v>9540</v>
      </c>
      <c r="D38" s="11">
        <v>9906</v>
      </c>
      <c r="E38" s="11">
        <v>10352</v>
      </c>
      <c r="F38" s="11">
        <v>10675</v>
      </c>
      <c r="G38" s="11">
        <v>11269</v>
      </c>
      <c r="H38" s="11">
        <v>12026</v>
      </c>
      <c r="I38" s="11">
        <v>12510</v>
      </c>
      <c r="J38" s="11">
        <v>12828</v>
      </c>
      <c r="K38" s="11">
        <v>13183</v>
      </c>
      <c r="L38" s="11">
        <v>13664</v>
      </c>
      <c r="M38" s="11">
        <v>14132</v>
      </c>
      <c r="N38" s="11">
        <v>14565</v>
      </c>
      <c r="O38" s="11">
        <v>15160</v>
      </c>
      <c r="P38" s="11">
        <v>15045</v>
      </c>
      <c r="Q38" s="11">
        <v>14554</v>
      </c>
      <c r="R38" s="64">
        <v>-3.2635427052176813E-2</v>
      </c>
      <c r="S38" s="64">
        <v>6.5134660421545698E-2</v>
      </c>
      <c r="T38" s="63" t="s">
        <v>345</v>
      </c>
      <c r="U38" s="11"/>
    </row>
    <row r="39" spans="1:21" ht="15" customHeight="1">
      <c r="A39" s="10" t="s">
        <v>96</v>
      </c>
      <c r="B39" s="11">
        <v>6156</v>
      </c>
      <c r="C39" s="11">
        <v>6339</v>
      </c>
      <c r="D39" s="11">
        <v>6537</v>
      </c>
      <c r="E39" s="11">
        <v>6819</v>
      </c>
      <c r="F39" s="11">
        <v>6949</v>
      </c>
      <c r="G39" s="11">
        <v>7328</v>
      </c>
      <c r="H39" s="11">
        <v>7911</v>
      </c>
      <c r="I39" s="11">
        <v>8233</v>
      </c>
      <c r="J39" s="11">
        <v>8528</v>
      </c>
      <c r="K39" s="11">
        <v>8923</v>
      </c>
      <c r="L39" s="11">
        <v>9563</v>
      </c>
      <c r="M39" s="11">
        <v>10255</v>
      </c>
      <c r="N39" s="11">
        <v>10739</v>
      </c>
      <c r="O39" s="11">
        <v>11232</v>
      </c>
      <c r="P39" s="11">
        <v>11292</v>
      </c>
      <c r="Q39" s="11">
        <v>11070</v>
      </c>
      <c r="R39" s="64">
        <v>-1.9659936238044629E-2</v>
      </c>
      <c r="S39" s="64">
        <v>0.15758653142319345</v>
      </c>
      <c r="T39" s="63" t="s">
        <v>345</v>
      </c>
      <c r="U39" s="11"/>
    </row>
    <row r="40" spans="1:21" ht="15" customHeight="1">
      <c r="A40" s="10" t="s">
        <v>97</v>
      </c>
      <c r="B40" s="11">
        <v>4261</v>
      </c>
      <c r="C40" s="11">
        <v>4501</v>
      </c>
      <c r="D40" s="11">
        <v>4749</v>
      </c>
      <c r="E40" s="11">
        <v>4990</v>
      </c>
      <c r="F40" s="11">
        <v>5259</v>
      </c>
      <c r="G40" s="11">
        <v>5448</v>
      </c>
      <c r="H40" s="11">
        <v>5745</v>
      </c>
      <c r="I40" s="11">
        <v>5780</v>
      </c>
      <c r="J40" s="11">
        <v>6019</v>
      </c>
      <c r="K40" s="11">
        <v>6113</v>
      </c>
      <c r="L40" s="11">
        <v>6263</v>
      </c>
      <c r="M40" s="11">
        <v>6397</v>
      </c>
      <c r="N40" s="11">
        <v>6437</v>
      </c>
      <c r="O40" s="11">
        <v>6351</v>
      </c>
      <c r="P40" s="11">
        <v>6454</v>
      </c>
      <c r="Q40" s="11">
        <v>6286</v>
      </c>
      <c r="R40" s="64">
        <v>-2.6030368763557465E-2</v>
      </c>
      <c r="S40" s="64">
        <v>3.6723614881046807E-3</v>
      </c>
      <c r="T40" s="63" t="s">
        <v>344</v>
      </c>
      <c r="U40" s="11"/>
    </row>
    <row r="41" spans="1:21" ht="15" customHeight="1">
      <c r="A41" s="10" t="s">
        <v>98</v>
      </c>
      <c r="B41" s="11">
        <v>121</v>
      </c>
      <c r="C41" s="11">
        <v>125</v>
      </c>
      <c r="D41" s="11">
        <v>132</v>
      </c>
      <c r="E41" s="11">
        <v>145</v>
      </c>
      <c r="F41" s="11">
        <v>150</v>
      </c>
      <c r="G41" s="11">
        <v>158</v>
      </c>
      <c r="H41" s="11">
        <v>167</v>
      </c>
      <c r="I41" s="11">
        <v>183</v>
      </c>
      <c r="J41" s="11">
        <v>177</v>
      </c>
      <c r="K41" s="11">
        <v>178</v>
      </c>
      <c r="L41" s="11">
        <v>191</v>
      </c>
      <c r="M41" s="11">
        <v>194</v>
      </c>
      <c r="N41" s="11">
        <v>209</v>
      </c>
      <c r="O41" s="11">
        <v>195</v>
      </c>
      <c r="P41" s="11">
        <v>205</v>
      </c>
      <c r="Q41" s="11">
        <v>194</v>
      </c>
      <c r="R41" s="64">
        <v>-5.3658536585365901E-2</v>
      </c>
      <c r="S41" s="64">
        <v>1.5706806282722585E-2</v>
      </c>
      <c r="T41" s="63" t="s">
        <v>344</v>
      </c>
      <c r="U41" s="11"/>
    </row>
    <row r="42" spans="1:21" ht="15" customHeight="1">
      <c r="A42" s="10" t="s">
        <v>99</v>
      </c>
      <c r="B42" s="11">
        <v>1307</v>
      </c>
      <c r="C42" s="11">
        <v>1371</v>
      </c>
      <c r="D42" s="11">
        <v>1434</v>
      </c>
      <c r="E42" s="11">
        <v>1531</v>
      </c>
      <c r="F42" s="11">
        <v>1537</v>
      </c>
      <c r="G42" s="11">
        <v>1596</v>
      </c>
      <c r="H42" s="11">
        <v>1701</v>
      </c>
      <c r="I42" s="11">
        <v>1748</v>
      </c>
      <c r="J42" s="11">
        <v>1823</v>
      </c>
      <c r="K42" s="11">
        <v>1915</v>
      </c>
      <c r="L42" s="11">
        <v>1944</v>
      </c>
      <c r="M42" s="11">
        <v>1962</v>
      </c>
      <c r="N42" s="11">
        <v>1964</v>
      </c>
      <c r="O42" s="11">
        <v>1966</v>
      </c>
      <c r="P42" s="11">
        <v>2016</v>
      </c>
      <c r="Q42" s="11">
        <v>1973</v>
      </c>
      <c r="R42" s="64">
        <v>-2.1329365079365115E-2</v>
      </c>
      <c r="S42" s="64">
        <v>1.4917695473251058E-2</v>
      </c>
      <c r="T42" s="63" t="s">
        <v>344</v>
      </c>
      <c r="U42" s="11"/>
    </row>
    <row r="43" spans="1:21" ht="15" customHeight="1">
      <c r="A43" s="10" t="s">
        <v>100</v>
      </c>
      <c r="B43" s="11">
        <v>4604</v>
      </c>
      <c r="C43" s="11">
        <v>4692</v>
      </c>
      <c r="D43" s="11">
        <v>4882</v>
      </c>
      <c r="E43" s="11">
        <v>5132</v>
      </c>
      <c r="F43" s="11">
        <v>5250</v>
      </c>
      <c r="G43" s="11">
        <v>5527</v>
      </c>
      <c r="H43" s="11">
        <v>5989</v>
      </c>
      <c r="I43" s="11">
        <v>6257</v>
      </c>
      <c r="J43" s="11">
        <v>6354</v>
      </c>
      <c r="K43" s="11">
        <v>6633</v>
      </c>
      <c r="L43" s="11">
        <v>7255</v>
      </c>
      <c r="M43" s="11">
        <v>7885</v>
      </c>
      <c r="N43" s="11">
        <v>8216</v>
      </c>
      <c r="O43" s="11">
        <v>8794</v>
      </c>
      <c r="P43" s="11">
        <v>8805</v>
      </c>
      <c r="Q43" s="11">
        <v>8800</v>
      </c>
      <c r="R43" s="64">
        <v>-5.6785917092561089E-4</v>
      </c>
      <c r="S43" s="64">
        <v>0.21295658166781539</v>
      </c>
      <c r="T43" s="63" t="s">
        <v>345</v>
      </c>
      <c r="U43" s="11"/>
    </row>
    <row r="44" spans="1:21" ht="15" customHeight="1">
      <c r="A44" s="10" t="s">
        <v>101</v>
      </c>
      <c r="B44" s="11">
        <v>295</v>
      </c>
      <c r="C44" s="11">
        <v>300</v>
      </c>
      <c r="D44" s="11">
        <v>313</v>
      </c>
      <c r="E44" s="11">
        <v>312</v>
      </c>
      <c r="F44" s="11">
        <v>318</v>
      </c>
      <c r="G44" s="11">
        <v>321</v>
      </c>
      <c r="H44" s="11">
        <v>336</v>
      </c>
      <c r="I44" s="11">
        <v>335</v>
      </c>
      <c r="J44" s="11">
        <v>351</v>
      </c>
      <c r="K44" s="11">
        <v>369</v>
      </c>
      <c r="L44" s="11">
        <v>396</v>
      </c>
      <c r="M44" s="11">
        <v>397</v>
      </c>
      <c r="N44" s="11">
        <v>404</v>
      </c>
      <c r="O44" s="11">
        <v>435</v>
      </c>
      <c r="P44" s="11">
        <v>474</v>
      </c>
      <c r="Q44" s="11">
        <v>455</v>
      </c>
      <c r="R44" s="64">
        <v>-4.0084388185653963E-2</v>
      </c>
      <c r="S44" s="64">
        <v>0.14898989898989901</v>
      </c>
      <c r="T44" s="63" t="s">
        <v>344</v>
      </c>
      <c r="U44" s="11"/>
    </row>
    <row r="45" spans="1:21" ht="15" customHeight="1">
      <c r="A45" s="10" t="s">
        <v>102</v>
      </c>
      <c r="B45" s="11">
        <v>6861</v>
      </c>
      <c r="C45" s="11">
        <v>7201</v>
      </c>
      <c r="D45" s="11">
        <v>7646</v>
      </c>
      <c r="E45" s="11">
        <v>8124</v>
      </c>
      <c r="F45" s="11">
        <v>8520</v>
      </c>
      <c r="G45" s="11">
        <v>9208</v>
      </c>
      <c r="H45" s="11">
        <v>9924</v>
      </c>
      <c r="I45" s="11">
        <v>10735</v>
      </c>
      <c r="J45" s="11">
        <v>11298</v>
      </c>
      <c r="K45" s="11">
        <v>11987</v>
      </c>
      <c r="L45" s="11">
        <v>12619</v>
      </c>
      <c r="M45" s="11">
        <v>13092</v>
      </c>
      <c r="N45" s="11">
        <v>13409</v>
      </c>
      <c r="O45" s="11">
        <v>13596</v>
      </c>
      <c r="P45" s="11">
        <v>13627</v>
      </c>
      <c r="Q45" s="11">
        <v>13354</v>
      </c>
      <c r="R45" s="64">
        <v>-2.0033756512805478E-2</v>
      </c>
      <c r="S45" s="64">
        <v>5.8245502813218053E-2</v>
      </c>
      <c r="T45" s="63" t="s">
        <v>345</v>
      </c>
      <c r="U45" s="11"/>
    </row>
    <row r="46" spans="1:21" ht="15" customHeight="1">
      <c r="A46" s="10" t="s">
        <v>103</v>
      </c>
      <c r="B46" s="11">
        <v>5990</v>
      </c>
      <c r="C46" s="11">
        <v>6112</v>
      </c>
      <c r="D46" s="11">
        <v>6222</v>
      </c>
      <c r="E46" s="11">
        <v>6413</v>
      </c>
      <c r="F46" s="11">
        <v>6611</v>
      </c>
      <c r="G46" s="11">
        <v>7042</v>
      </c>
      <c r="H46" s="11">
        <v>7350</v>
      </c>
      <c r="I46" s="11">
        <v>7588</v>
      </c>
      <c r="J46" s="11">
        <v>7884</v>
      </c>
      <c r="K46" s="11">
        <v>8281</v>
      </c>
      <c r="L46" s="11">
        <v>8730</v>
      </c>
      <c r="M46" s="11">
        <v>9212</v>
      </c>
      <c r="N46" s="11">
        <v>9365</v>
      </c>
      <c r="O46" s="11">
        <v>9669</v>
      </c>
      <c r="P46" s="11">
        <v>9722</v>
      </c>
      <c r="Q46" s="11">
        <v>9313</v>
      </c>
      <c r="R46" s="64">
        <v>-4.2069533017897509E-2</v>
      </c>
      <c r="S46" s="64">
        <v>6.6781214203894601E-2</v>
      </c>
      <c r="T46" s="63" t="s">
        <v>345</v>
      </c>
      <c r="U46" s="11"/>
    </row>
    <row r="47" spans="1:21" ht="15" customHeight="1">
      <c r="A47" s="10" t="s">
        <v>15</v>
      </c>
      <c r="B47" s="11">
        <v>22057</v>
      </c>
      <c r="C47" s="11">
        <v>23156</v>
      </c>
      <c r="D47" s="11">
        <v>24458</v>
      </c>
      <c r="E47" s="11">
        <v>25981</v>
      </c>
      <c r="F47" s="11">
        <v>27364</v>
      </c>
      <c r="G47" s="11">
        <v>29078</v>
      </c>
      <c r="H47" s="11">
        <v>31506</v>
      </c>
      <c r="I47" s="11">
        <v>34449</v>
      </c>
      <c r="J47" s="11">
        <v>37959</v>
      </c>
      <c r="K47" s="11">
        <v>41966</v>
      </c>
      <c r="L47" s="11">
        <v>46064</v>
      </c>
      <c r="M47" s="11">
        <v>49688</v>
      </c>
      <c r="N47" s="11">
        <v>53008</v>
      </c>
      <c r="O47" s="11">
        <v>55842</v>
      </c>
      <c r="P47" s="11">
        <v>51680</v>
      </c>
      <c r="Q47" s="11">
        <v>57431</v>
      </c>
      <c r="R47" s="64">
        <v>0.11128095975232188</v>
      </c>
      <c r="S47" s="64">
        <v>0.24676536992011111</v>
      </c>
      <c r="T47" s="63" t="s">
        <v>345</v>
      </c>
      <c r="U47" s="11"/>
    </row>
    <row r="48" spans="1:21" ht="15" customHeight="1">
      <c r="A48" s="10" t="s">
        <v>11</v>
      </c>
      <c r="B48" s="11">
        <v>3043</v>
      </c>
      <c r="C48" s="11">
        <v>3496</v>
      </c>
      <c r="D48" s="11">
        <v>4216</v>
      </c>
      <c r="E48" s="11">
        <v>5161</v>
      </c>
      <c r="F48" s="11">
        <v>6107</v>
      </c>
      <c r="G48" s="11">
        <v>7264</v>
      </c>
      <c r="H48" s="11">
        <v>8119</v>
      </c>
      <c r="I48" s="11">
        <v>8791</v>
      </c>
      <c r="J48" s="11">
        <v>9477</v>
      </c>
      <c r="K48" s="11">
        <v>10076</v>
      </c>
      <c r="L48" s="11">
        <v>10690</v>
      </c>
      <c r="M48" s="11">
        <v>11661</v>
      </c>
      <c r="N48" s="11">
        <v>12727</v>
      </c>
      <c r="O48" s="11">
        <v>13866</v>
      </c>
      <c r="P48" s="11">
        <v>15190</v>
      </c>
      <c r="Q48" s="11">
        <v>16130</v>
      </c>
      <c r="R48" s="64">
        <v>6.1882817643186261E-2</v>
      </c>
      <c r="S48" s="64">
        <v>0.50888681010289982</v>
      </c>
      <c r="T48" s="63" t="s">
        <v>345</v>
      </c>
      <c r="U48" s="11"/>
    </row>
    <row r="49" spans="1:21" ht="15" customHeight="1">
      <c r="A49" s="10" t="s">
        <v>2</v>
      </c>
      <c r="B49" s="11">
        <v>3244</v>
      </c>
      <c r="C49" s="11">
        <v>3408</v>
      </c>
      <c r="D49" s="11">
        <v>3699</v>
      </c>
      <c r="E49" s="11">
        <v>3959</v>
      </c>
      <c r="F49" s="11">
        <v>4136</v>
      </c>
      <c r="G49" s="11">
        <v>4343</v>
      </c>
      <c r="H49" s="11">
        <v>4631</v>
      </c>
      <c r="I49" s="11">
        <v>4704</v>
      </c>
      <c r="J49" s="11">
        <v>4730</v>
      </c>
      <c r="K49" s="11">
        <v>4887</v>
      </c>
      <c r="L49" s="11">
        <v>4881</v>
      </c>
      <c r="M49" s="11">
        <v>5001</v>
      </c>
      <c r="N49" s="11">
        <v>5020</v>
      </c>
      <c r="O49" s="11">
        <v>5036</v>
      </c>
      <c r="P49" s="11">
        <v>5086</v>
      </c>
      <c r="Q49" s="11">
        <v>5026</v>
      </c>
      <c r="R49" s="64">
        <v>-1.1797090051120729E-2</v>
      </c>
      <c r="S49" s="64">
        <v>2.9707027248514706E-2</v>
      </c>
      <c r="T49" s="63" t="s">
        <v>344</v>
      </c>
      <c r="U49" s="11"/>
    </row>
    <row r="50" spans="1:21" ht="15" customHeight="1">
      <c r="A50" s="10" t="s">
        <v>104</v>
      </c>
      <c r="B50" s="11">
        <v>1296</v>
      </c>
      <c r="C50" s="11">
        <v>1367</v>
      </c>
      <c r="D50" s="11">
        <v>1504</v>
      </c>
      <c r="E50" s="11">
        <v>1561</v>
      </c>
      <c r="F50" s="11">
        <v>1571</v>
      </c>
      <c r="G50" s="11">
        <v>1703</v>
      </c>
      <c r="H50" s="11">
        <v>1867</v>
      </c>
      <c r="I50" s="11">
        <v>1986</v>
      </c>
      <c r="J50" s="11">
        <v>2195</v>
      </c>
      <c r="K50" s="11">
        <v>2366</v>
      </c>
      <c r="L50" s="11">
        <v>2471</v>
      </c>
      <c r="M50" s="11">
        <v>2581</v>
      </c>
      <c r="N50" s="11">
        <v>2653</v>
      </c>
      <c r="O50" s="11">
        <v>2717</v>
      </c>
      <c r="P50" s="11">
        <v>2868</v>
      </c>
      <c r="Q50" s="11">
        <v>2923</v>
      </c>
      <c r="R50" s="64">
        <v>1.9177126917712783E-2</v>
      </c>
      <c r="S50" s="64">
        <v>0.18292189397005254</v>
      </c>
      <c r="T50" s="63" t="s">
        <v>344</v>
      </c>
      <c r="U50" s="11"/>
    </row>
    <row r="51" spans="1:21" ht="15" customHeight="1">
      <c r="A51" s="10" t="s">
        <v>105</v>
      </c>
      <c r="B51" s="11">
        <v>1144</v>
      </c>
      <c r="C51" s="11">
        <v>1222</v>
      </c>
      <c r="D51" s="11">
        <v>1385</v>
      </c>
      <c r="E51" s="11">
        <v>1516</v>
      </c>
      <c r="F51" s="11">
        <v>1590</v>
      </c>
      <c r="G51" s="11">
        <v>1618</v>
      </c>
      <c r="H51" s="11">
        <v>1711</v>
      </c>
      <c r="I51" s="11">
        <v>1737</v>
      </c>
      <c r="J51" s="11">
        <v>1833</v>
      </c>
      <c r="K51" s="11">
        <v>1886</v>
      </c>
      <c r="L51" s="11">
        <v>1916</v>
      </c>
      <c r="M51" s="11">
        <v>1991</v>
      </c>
      <c r="N51" s="11">
        <v>1979</v>
      </c>
      <c r="O51" s="11">
        <v>1953</v>
      </c>
      <c r="P51" s="11">
        <v>1975</v>
      </c>
      <c r="Q51" s="11">
        <v>1889</v>
      </c>
      <c r="R51" s="64">
        <v>-4.354430379746832E-2</v>
      </c>
      <c r="S51" s="64">
        <v>-1.4091858037578286E-2</v>
      </c>
      <c r="T51" s="63" t="s">
        <v>344</v>
      </c>
      <c r="U51" s="11"/>
    </row>
    <row r="52" spans="1:21" ht="15" customHeight="1">
      <c r="A52" s="10" t="s">
        <v>106</v>
      </c>
      <c r="B52" s="11">
        <v>11120</v>
      </c>
      <c r="C52" s="11">
        <v>11366</v>
      </c>
      <c r="D52" s="11">
        <v>11980</v>
      </c>
      <c r="E52" s="11">
        <v>12406</v>
      </c>
      <c r="F52" s="11">
        <v>12913</v>
      </c>
      <c r="G52" s="11">
        <v>13545</v>
      </c>
      <c r="H52" s="11">
        <v>14191</v>
      </c>
      <c r="I52" s="11">
        <v>14663</v>
      </c>
      <c r="J52" s="11">
        <v>14970</v>
      </c>
      <c r="K52" s="11">
        <v>15537</v>
      </c>
      <c r="L52" s="11">
        <v>16396</v>
      </c>
      <c r="M52" s="11">
        <v>17066</v>
      </c>
      <c r="N52" s="11">
        <v>17543</v>
      </c>
      <c r="O52" s="11">
        <v>18087</v>
      </c>
      <c r="P52" s="11">
        <v>18201</v>
      </c>
      <c r="Q52" s="11">
        <v>18216</v>
      </c>
      <c r="R52" s="64">
        <v>8.2413054227781224E-4</v>
      </c>
      <c r="S52" s="64">
        <v>0.11100268358136134</v>
      </c>
      <c r="T52" s="63" t="s">
        <v>345</v>
      </c>
      <c r="U52" s="11"/>
    </row>
    <row r="53" spans="1:21" ht="15" customHeight="1">
      <c r="A53" s="10" t="s">
        <v>107</v>
      </c>
      <c r="B53" s="11">
        <v>8651</v>
      </c>
      <c r="C53" s="11">
        <v>8857</v>
      </c>
      <c r="D53" s="11">
        <v>9124</v>
      </c>
      <c r="E53" s="11">
        <v>9275</v>
      </c>
      <c r="F53" s="11">
        <v>9335</v>
      </c>
      <c r="G53" s="11">
        <v>9735</v>
      </c>
      <c r="H53" s="11">
        <v>10464</v>
      </c>
      <c r="I53" s="11">
        <v>10846</v>
      </c>
      <c r="J53" s="11">
        <v>11135</v>
      </c>
      <c r="K53" s="11">
        <v>11706</v>
      </c>
      <c r="L53" s="11">
        <v>12230</v>
      </c>
      <c r="M53" s="11">
        <v>12782</v>
      </c>
      <c r="N53" s="11">
        <v>13134</v>
      </c>
      <c r="O53" s="11">
        <v>13985</v>
      </c>
      <c r="P53" s="11">
        <v>13758</v>
      </c>
      <c r="Q53" s="11">
        <v>13249</v>
      </c>
      <c r="R53" s="64">
        <v>-3.6996656490768998E-2</v>
      </c>
      <c r="S53" s="64">
        <v>8.3319705641864195E-2</v>
      </c>
      <c r="T53" s="63" t="s">
        <v>345</v>
      </c>
      <c r="U53" s="11"/>
    </row>
    <row r="54" spans="1:21" ht="15" customHeight="1">
      <c r="A54" s="10" t="s">
        <v>108</v>
      </c>
      <c r="B54" s="11">
        <v>817</v>
      </c>
      <c r="C54" s="11">
        <v>868</v>
      </c>
      <c r="D54" s="11">
        <v>937</v>
      </c>
      <c r="E54" s="11">
        <v>968</v>
      </c>
      <c r="F54" s="11">
        <v>1050</v>
      </c>
      <c r="G54" s="11">
        <v>1192</v>
      </c>
      <c r="H54" s="11">
        <v>1334</v>
      </c>
      <c r="I54" s="11">
        <v>1479</v>
      </c>
      <c r="J54" s="11">
        <v>1540</v>
      </c>
      <c r="K54" s="11">
        <v>1562</v>
      </c>
      <c r="L54" s="11">
        <v>1598</v>
      </c>
      <c r="M54" s="11">
        <v>1649</v>
      </c>
      <c r="N54" s="11">
        <v>1697</v>
      </c>
      <c r="O54" s="11">
        <v>1759</v>
      </c>
      <c r="P54" s="11">
        <v>1827</v>
      </c>
      <c r="Q54" s="11">
        <v>1824</v>
      </c>
      <c r="R54" s="64">
        <v>-1.6420361247947435E-3</v>
      </c>
      <c r="S54" s="64">
        <v>0.14142678347934923</v>
      </c>
      <c r="T54" s="63" t="s">
        <v>344</v>
      </c>
      <c r="U54" s="11"/>
    </row>
    <row r="55" spans="1:21" ht="15" customHeight="1">
      <c r="A55" s="10" t="s">
        <v>109</v>
      </c>
      <c r="B55" s="11">
        <v>13873</v>
      </c>
      <c r="C55" s="11">
        <v>14200</v>
      </c>
      <c r="D55" s="11">
        <v>14781</v>
      </c>
      <c r="E55" s="11">
        <v>15524</v>
      </c>
      <c r="F55" s="11">
        <v>16238</v>
      </c>
      <c r="G55" s="11">
        <v>17435</v>
      </c>
      <c r="H55" s="11">
        <v>18732</v>
      </c>
      <c r="I55" s="11">
        <v>19758</v>
      </c>
      <c r="J55" s="11">
        <v>20885</v>
      </c>
      <c r="K55" s="11">
        <v>21798</v>
      </c>
      <c r="L55" s="11">
        <v>23043</v>
      </c>
      <c r="M55" s="11">
        <v>24470</v>
      </c>
      <c r="N55" s="11">
        <v>25693</v>
      </c>
      <c r="O55" s="11">
        <v>26564</v>
      </c>
      <c r="P55" s="11">
        <v>26330</v>
      </c>
      <c r="Q55" s="11">
        <v>25238</v>
      </c>
      <c r="R55" s="64">
        <v>-4.1473604253703056E-2</v>
      </c>
      <c r="S55" s="64">
        <v>9.5256694006856657E-2</v>
      </c>
      <c r="T55" s="63" t="s">
        <v>345</v>
      </c>
      <c r="U55" s="11"/>
    </row>
    <row r="56" spans="1:21" ht="15" customHeight="1">
      <c r="A56" s="10" t="s">
        <v>131</v>
      </c>
      <c r="B56" s="11">
        <v>7392</v>
      </c>
      <c r="C56" s="11">
        <v>7716</v>
      </c>
      <c r="D56" s="11">
        <v>8175</v>
      </c>
      <c r="E56" s="11">
        <v>8767</v>
      </c>
      <c r="F56" s="11">
        <v>9100</v>
      </c>
      <c r="G56" s="11">
        <v>9462</v>
      </c>
      <c r="H56" s="11">
        <v>9990</v>
      </c>
      <c r="I56" s="11">
        <v>10522</v>
      </c>
      <c r="J56" s="11">
        <v>10784</v>
      </c>
      <c r="K56" s="11">
        <v>11052</v>
      </c>
      <c r="L56" s="11">
        <v>11181</v>
      </c>
      <c r="M56" s="11">
        <v>11300</v>
      </c>
      <c r="N56" s="11">
        <v>11279</v>
      </c>
      <c r="O56" s="11">
        <v>11298</v>
      </c>
      <c r="P56" s="11">
        <v>11569</v>
      </c>
      <c r="Q56" s="11">
        <v>10838</v>
      </c>
      <c r="R56" s="64">
        <v>-6.318610078658482E-2</v>
      </c>
      <c r="S56" s="64">
        <v>-3.0677041409533978E-2</v>
      </c>
      <c r="T56" s="63" t="s">
        <v>345</v>
      </c>
      <c r="U56" s="11"/>
    </row>
    <row r="57" spans="1:21" ht="15" customHeight="1">
      <c r="A57" s="10" t="s">
        <v>110</v>
      </c>
      <c r="B57" s="11">
        <v>782</v>
      </c>
      <c r="C57" s="11">
        <v>822</v>
      </c>
      <c r="D57" s="11">
        <v>869</v>
      </c>
      <c r="E57" s="11">
        <v>887</v>
      </c>
      <c r="F57" s="11">
        <v>865</v>
      </c>
      <c r="G57" s="11">
        <v>857</v>
      </c>
      <c r="H57" s="11">
        <v>897</v>
      </c>
      <c r="I57" s="11">
        <v>885</v>
      </c>
      <c r="J57" s="11">
        <v>912</v>
      </c>
      <c r="K57" s="11">
        <v>950</v>
      </c>
      <c r="L57" s="11">
        <v>980</v>
      </c>
      <c r="M57" s="11">
        <v>946</v>
      </c>
      <c r="N57" s="11">
        <v>923</v>
      </c>
      <c r="O57" s="11">
        <v>921</v>
      </c>
      <c r="P57" s="11">
        <v>954</v>
      </c>
      <c r="Q57" s="11">
        <v>901</v>
      </c>
      <c r="R57" s="64">
        <v>-5.555555555555558E-2</v>
      </c>
      <c r="S57" s="64">
        <v>-8.0612244897959151E-2</v>
      </c>
      <c r="T57" s="63" t="s">
        <v>344</v>
      </c>
      <c r="U57" s="11"/>
    </row>
    <row r="58" spans="1:21" ht="15" customHeight="1">
      <c r="A58" s="10" t="s">
        <v>111</v>
      </c>
      <c r="B58" s="11">
        <v>457</v>
      </c>
      <c r="C58" s="11">
        <v>483</v>
      </c>
      <c r="D58" s="11">
        <v>500</v>
      </c>
      <c r="E58" s="11">
        <v>532</v>
      </c>
      <c r="F58" s="11">
        <v>537</v>
      </c>
      <c r="G58" s="11">
        <v>547</v>
      </c>
      <c r="H58" s="11">
        <v>613</v>
      </c>
      <c r="I58" s="11">
        <v>633</v>
      </c>
      <c r="J58" s="11">
        <v>648</v>
      </c>
      <c r="K58" s="11">
        <v>654</v>
      </c>
      <c r="L58" s="11">
        <v>677</v>
      </c>
      <c r="M58" s="11">
        <v>682</v>
      </c>
      <c r="N58" s="11">
        <v>662</v>
      </c>
      <c r="O58" s="11">
        <v>687</v>
      </c>
      <c r="P58" s="11">
        <v>664</v>
      </c>
      <c r="Q58" s="11">
        <v>634</v>
      </c>
      <c r="R58" s="64">
        <v>-4.5180722891566272E-2</v>
      </c>
      <c r="S58" s="64">
        <v>-6.3515509601181686E-2</v>
      </c>
      <c r="T58" s="63" t="s">
        <v>344</v>
      </c>
      <c r="U58" s="11"/>
    </row>
    <row r="59" spans="1:21" ht="15" customHeight="1">
      <c r="A59" s="10" t="s">
        <v>112</v>
      </c>
      <c r="B59" s="11">
        <v>477</v>
      </c>
      <c r="C59" s="11">
        <v>509</v>
      </c>
      <c r="D59" s="11">
        <v>546</v>
      </c>
      <c r="E59" s="11">
        <v>532</v>
      </c>
      <c r="F59" s="11">
        <v>521</v>
      </c>
      <c r="G59" s="11">
        <v>575</v>
      </c>
      <c r="H59" s="11">
        <v>595</v>
      </c>
      <c r="I59" s="11">
        <v>628</v>
      </c>
      <c r="J59" s="11">
        <v>656</v>
      </c>
      <c r="K59" s="11">
        <v>686</v>
      </c>
      <c r="L59" s="11">
        <v>664</v>
      </c>
      <c r="M59" s="11">
        <v>665</v>
      </c>
      <c r="N59" s="11">
        <v>664</v>
      </c>
      <c r="O59" s="11">
        <v>657</v>
      </c>
      <c r="P59" s="11">
        <v>677</v>
      </c>
      <c r="Q59" s="11">
        <v>666</v>
      </c>
      <c r="R59" s="64">
        <v>-1.6248153618906969E-2</v>
      </c>
      <c r="S59" s="64">
        <v>3.0120481927711218E-3</v>
      </c>
      <c r="T59" s="63" t="s">
        <v>344</v>
      </c>
      <c r="U59" s="11"/>
    </row>
    <row r="60" spans="1:21" ht="15" customHeight="1">
      <c r="A60" s="10" t="s">
        <v>113</v>
      </c>
      <c r="B60" s="11">
        <v>1167</v>
      </c>
      <c r="C60" s="11">
        <v>1243</v>
      </c>
      <c r="D60" s="11">
        <v>1325</v>
      </c>
      <c r="E60" s="11">
        <v>1430</v>
      </c>
      <c r="F60" s="11">
        <v>1612</v>
      </c>
      <c r="G60" s="11">
        <v>1824</v>
      </c>
      <c r="H60" s="11">
        <v>2236</v>
      </c>
      <c r="I60" s="11">
        <v>2510</v>
      </c>
      <c r="J60" s="11">
        <v>2719</v>
      </c>
      <c r="K60" s="11">
        <v>2898</v>
      </c>
      <c r="L60" s="11">
        <v>3142</v>
      </c>
      <c r="M60" s="11">
        <v>3172</v>
      </c>
      <c r="N60" s="11">
        <v>3345</v>
      </c>
      <c r="O60" s="11">
        <v>3487</v>
      </c>
      <c r="P60" s="11">
        <v>3543</v>
      </c>
      <c r="Q60" s="11">
        <v>3415</v>
      </c>
      <c r="R60" s="64">
        <v>-3.6127575500987885E-2</v>
      </c>
      <c r="S60" s="64">
        <v>8.6887332908975212E-2</v>
      </c>
      <c r="T60" s="63" t="s">
        <v>345</v>
      </c>
      <c r="U60" s="11"/>
    </row>
    <row r="61" spans="1:21" ht="15" customHeight="1">
      <c r="A61" s="10" t="s">
        <v>114</v>
      </c>
      <c r="B61" s="11">
        <v>495</v>
      </c>
      <c r="C61" s="11">
        <v>531</v>
      </c>
      <c r="D61" s="11">
        <v>577</v>
      </c>
      <c r="E61" s="11">
        <v>622</v>
      </c>
      <c r="F61" s="11">
        <v>659</v>
      </c>
      <c r="G61" s="11">
        <v>667</v>
      </c>
      <c r="H61" s="11">
        <v>677</v>
      </c>
      <c r="I61" s="11">
        <v>684</v>
      </c>
      <c r="J61" s="11">
        <v>675</v>
      </c>
      <c r="K61" s="11">
        <v>686</v>
      </c>
      <c r="L61" s="11">
        <v>685</v>
      </c>
      <c r="M61" s="11">
        <v>699</v>
      </c>
      <c r="N61" s="11">
        <v>736</v>
      </c>
      <c r="O61" s="11">
        <v>736</v>
      </c>
      <c r="P61" s="11">
        <v>746</v>
      </c>
      <c r="Q61" s="11">
        <v>698</v>
      </c>
      <c r="R61" s="64">
        <v>-6.4343163538874037E-2</v>
      </c>
      <c r="S61" s="64">
        <v>1.8978102189781021E-2</v>
      </c>
      <c r="T61" s="63" t="s">
        <v>344</v>
      </c>
      <c r="U61" s="11"/>
    </row>
    <row r="62" spans="1:21" ht="15" customHeight="1">
      <c r="A62" s="10" t="s">
        <v>115</v>
      </c>
      <c r="B62" s="11">
        <v>20141</v>
      </c>
      <c r="C62" s="11">
        <v>20290</v>
      </c>
      <c r="D62" s="11">
        <v>20669</v>
      </c>
      <c r="E62" s="11">
        <v>20524</v>
      </c>
      <c r="F62" s="11">
        <v>20179</v>
      </c>
      <c r="G62" s="11">
        <v>20156</v>
      </c>
      <c r="H62" s="11">
        <v>20511</v>
      </c>
      <c r="I62" s="11">
        <v>21089</v>
      </c>
      <c r="J62" s="11">
        <v>21523</v>
      </c>
      <c r="K62" s="11">
        <v>21655</v>
      </c>
      <c r="L62" s="11">
        <v>22100</v>
      </c>
      <c r="M62" s="11">
        <v>22292</v>
      </c>
      <c r="N62" s="11">
        <v>22279</v>
      </c>
      <c r="O62" s="11">
        <v>22281</v>
      </c>
      <c r="P62" s="11">
        <v>21044</v>
      </c>
      <c r="Q62" s="11">
        <v>20254</v>
      </c>
      <c r="R62" s="64">
        <v>-3.7540391560539788E-2</v>
      </c>
      <c r="S62" s="64">
        <v>-8.3529411764705852E-2</v>
      </c>
      <c r="T62" s="63" t="s">
        <v>345</v>
      </c>
      <c r="U62" s="11"/>
    </row>
    <row r="63" spans="1:21" ht="15" customHeight="1">
      <c r="A63" s="10" t="s">
        <v>116</v>
      </c>
      <c r="B63" s="11">
        <v>122</v>
      </c>
      <c r="C63" s="11">
        <v>135</v>
      </c>
      <c r="D63" s="11">
        <v>127</v>
      </c>
      <c r="E63" s="11">
        <v>136</v>
      </c>
      <c r="F63" s="11">
        <v>145</v>
      </c>
      <c r="G63" s="11">
        <v>163</v>
      </c>
      <c r="H63" s="11">
        <v>190</v>
      </c>
      <c r="I63" s="11">
        <v>193</v>
      </c>
      <c r="J63" s="11">
        <v>208</v>
      </c>
      <c r="K63" s="11">
        <v>212</v>
      </c>
      <c r="L63" s="11">
        <v>216</v>
      </c>
      <c r="M63" s="11">
        <v>207</v>
      </c>
      <c r="N63" s="11">
        <v>217</v>
      </c>
      <c r="O63" s="11">
        <v>225</v>
      </c>
      <c r="P63" s="11">
        <v>226</v>
      </c>
      <c r="Q63" s="11">
        <v>235</v>
      </c>
      <c r="R63" s="64">
        <v>3.9823008849557473E-2</v>
      </c>
      <c r="S63" s="64">
        <v>8.7962962962963021E-2</v>
      </c>
      <c r="T63" s="63" t="s">
        <v>344</v>
      </c>
      <c r="U63" s="11"/>
    </row>
    <row r="64" spans="1:21" ht="15" customHeight="1">
      <c r="A64" s="10" t="s">
        <v>117</v>
      </c>
      <c r="B64" s="11">
        <v>193</v>
      </c>
      <c r="C64" s="11">
        <v>190</v>
      </c>
      <c r="D64" s="11">
        <v>167</v>
      </c>
      <c r="E64" s="11">
        <v>139</v>
      </c>
      <c r="F64" s="11">
        <v>119</v>
      </c>
      <c r="G64" s="11">
        <v>114</v>
      </c>
      <c r="H64" s="11">
        <v>123</v>
      </c>
      <c r="I64" s="11">
        <v>128</v>
      </c>
      <c r="J64" s="11">
        <v>122</v>
      </c>
      <c r="K64" s="11">
        <v>110</v>
      </c>
      <c r="L64" s="11">
        <v>114</v>
      </c>
      <c r="M64" s="11">
        <v>120</v>
      </c>
      <c r="N64" s="11">
        <v>118</v>
      </c>
      <c r="O64" s="11">
        <v>120</v>
      </c>
      <c r="P64" s="11">
        <v>119</v>
      </c>
      <c r="Q64" s="11">
        <v>106</v>
      </c>
      <c r="R64" s="64">
        <v>-0.10924369747899154</v>
      </c>
      <c r="S64" s="64">
        <v>-7.0175438596491224E-2</v>
      </c>
      <c r="T64" s="63" t="s">
        <v>344</v>
      </c>
      <c r="U64" s="11"/>
    </row>
    <row r="65" spans="1:21" ht="15" customHeight="1">
      <c r="A65" s="10" t="s">
        <v>118</v>
      </c>
      <c r="B65" s="11">
        <v>826</v>
      </c>
      <c r="C65" s="11">
        <v>907</v>
      </c>
      <c r="D65" s="11">
        <v>985</v>
      </c>
      <c r="E65" s="11">
        <v>1055</v>
      </c>
      <c r="F65" s="11">
        <v>1151</v>
      </c>
      <c r="G65" s="11">
        <v>1176</v>
      </c>
      <c r="H65" s="11">
        <v>1215</v>
      </c>
      <c r="I65" s="11">
        <v>1287</v>
      </c>
      <c r="J65" s="11">
        <v>1368</v>
      </c>
      <c r="K65" s="11">
        <v>1381</v>
      </c>
      <c r="L65" s="11">
        <v>1417</v>
      </c>
      <c r="M65" s="11">
        <v>1420</v>
      </c>
      <c r="N65" s="11">
        <v>1364</v>
      </c>
      <c r="O65" s="11">
        <v>1351</v>
      </c>
      <c r="P65" s="11">
        <v>1372</v>
      </c>
      <c r="Q65" s="11">
        <v>1303</v>
      </c>
      <c r="R65" s="64">
        <v>-5.0291545189504405E-2</v>
      </c>
      <c r="S65" s="64">
        <v>-8.0451658433309814E-2</v>
      </c>
      <c r="T65" s="63" t="s">
        <v>344</v>
      </c>
      <c r="U65" s="11"/>
    </row>
    <row r="66" spans="1:21" ht="15" customHeight="1">
      <c r="A66" s="10" t="s">
        <v>119</v>
      </c>
      <c r="B66" s="11">
        <v>726</v>
      </c>
      <c r="C66" s="11">
        <v>665</v>
      </c>
      <c r="D66" s="11">
        <v>743</v>
      </c>
      <c r="E66" s="11">
        <v>788</v>
      </c>
      <c r="F66" s="11">
        <v>816</v>
      </c>
      <c r="G66" s="11">
        <v>859</v>
      </c>
      <c r="H66" s="11">
        <v>909</v>
      </c>
      <c r="I66" s="11">
        <v>924</v>
      </c>
      <c r="J66" s="11">
        <v>956</v>
      </c>
      <c r="K66" s="11">
        <v>981</v>
      </c>
      <c r="L66" s="11">
        <v>980</v>
      </c>
      <c r="M66" s="11">
        <v>1025</v>
      </c>
      <c r="N66" s="11">
        <v>1006</v>
      </c>
      <c r="O66" s="11">
        <v>945</v>
      </c>
      <c r="P66" s="11">
        <v>881</v>
      </c>
      <c r="Q66" s="11">
        <v>844</v>
      </c>
      <c r="R66" s="64">
        <v>-4.1997729852440435E-2</v>
      </c>
      <c r="S66" s="64">
        <v>-0.13877551020408163</v>
      </c>
      <c r="T66" s="63" t="s">
        <v>344</v>
      </c>
      <c r="U66" s="11"/>
    </row>
    <row r="67" spans="1:21" ht="15" customHeight="1">
      <c r="A67" s="10" t="s">
        <v>120</v>
      </c>
      <c r="B67" s="11">
        <v>14169</v>
      </c>
      <c r="C67" s="11">
        <v>14406</v>
      </c>
      <c r="D67" s="11">
        <v>15402</v>
      </c>
      <c r="E67" s="11">
        <v>16215</v>
      </c>
      <c r="F67" s="11">
        <v>16798</v>
      </c>
      <c r="G67" s="11">
        <v>17444</v>
      </c>
      <c r="H67" s="11">
        <v>18704</v>
      </c>
      <c r="I67" s="11">
        <v>19799</v>
      </c>
      <c r="J67" s="11">
        <v>20659</v>
      </c>
      <c r="K67" s="11">
        <v>21532</v>
      </c>
      <c r="L67" s="11">
        <v>22628</v>
      </c>
      <c r="M67" s="11">
        <v>23314</v>
      </c>
      <c r="N67" s="11">
        <v>23499</v>
      </c>
      <c r="O67" s="11">
        <v>24003</v>
      </c>
      <c r="P67" s="11">
        <v>22473</v>
      </c>
      <c r="Q67" s="11">
        <v>21767</v>
      </c>
      <c r="R67" s="64">
        <v>-3.1415476349397009E-2</v>
      </c>
      <c r="S67" s="64">
        <v>-3.8050203287961826E-2</v>
      </c>
      <c r="T67" s="63" t="s">
        <v>345</v>
      </c>
      <c r="U67" s="11"/>
    </row>
    <row r="68" spans="1:21" ht="15" customHeight="1">
      <c r="A68" s="10" t="s">
        <v>121</v>
      </c>
      <c r="B68" s="11">
        <v>337</v>
      </c>
      <c r="C68" s="11">
        <v>347</v>
      </c>
      <c r="D68" s="11">
        <v>376</v>
      </c>
      <c r="E68" s="11">
        <v>398</v>
      </c>
      <c r="F68" s="11">
        <v>414</v>
      </c>
      <c r="G68" s="11">
        <v>439</v>
      </c>
      <c r="H68" s="11">
        <v>485</v>
      </c>
      <c r="I68" s="11">
        <v>500</v>
      </c>
      <c r="J68" s="11">
        <v>515</v>
      </c>
      <c r="K68" s="11">
        <v>520</v>
      </c>
      <c r="L68" s="11">
        <v>530</v>
      </c>
      <c r="M68" s="11">
        <v>527</v>
      </c>
      <c r="N68" s="11">
        <v>558</v>
      </c>
      <c r="O68" s="11">
        <v>594</v>
      </c>
      <c r="P68" s="11">
        <v>626</v>
      </c>
      <c r="Q68" s="11">
        <v>610</v>
      </c>
      <c r="R68" s="64">
        <v>-2.5559105431309903E-2</v>
      </c>
      <c r="S68" s="64">
        <v>0.15094339622641506</v>
      </c>
      <c r="T68" s="63" t="s">
        <v>344</v>
      </c>
      <c r="U68" s="11"/>
    </row>
    <row r="69" spans="1:21" ht="15" customHeight="1">
      <c r="A69" s="10" t="s">
        <v>122</v>
      </c>
      <c r="B69" s="11">
        <v>1262</v>
      </c>
      <c r="C69" s="11">
        <v>1293</v>
      </c>
      <c r="D69" s="11">
        <v>1414</v>
      </c>
      <c r="E69" s="11">
        <v>1553</v>
      </c>
      <c r="F69" s="11">
        <v>1662</v>
      </c>
      <c r="G69" s="11">
        <v>1754</v>
      </c>
      <c r="H69" s="11">
        <v>1874</v>
      </c>
      <c r="I69" s="11">
        <v>1965</v>
      </c>
      <c r="J69" s="11">
        <v>2046</v>
      </c>
      <c r="K69" s="11">
        <v>2103</v>
      </c>
      <c r="L69" s="11">
        <v>2157</v>
      </c>
      <c r="M69" s="11">
        <v>2249</v>
      </c>
      <c r="N69" s="11">
        <v>2364</v>
      </c>
      <c r="O69" s="11">
        <v>2501</v>
      </c>
      <c r="P69" s="11">
        <v>2952</v>
      </c>
      <c r="Q69" s="11">
        <v>2980</v>
      </c>
      <c r="R69" s="64">
        <v>9.4850948509486166E-3</v>
      </c>
      <c r="S69" s="64">
        <v>0.38154844691701428</v>
      </c>
      <c r="T69" s="63" t="s">
        <v>344</v>
      </c>
      <c r="U69" s="11"/>
    </row>
    <row r="70" spans="1:21" ht="15" customHeight="1">
      <c r="A70" s="10" t="s">
        <v>3</v>
      </c>
      <c r="B70" s="11">
        <v>1052</v>
      </c>
      <c r="C70" s="11">
        <v>1124</v>
      </c>
      <c r="D70" s="11">
        <v>1152</v>
      </c>
      <c r="E70" s="11">
        <v>1212</v>
      </c>
      <c r="F70" s="11">
        <v>1224</v>
      </c>
      <c r="G70" s="11">
        <v>1275</v>
      </c>
      <c r="H70" s="11">
        <v>1371</v>
      </c>
      <c r="I70" s="11">
        <v>1350</v>
      </c>
      <c r="J70" s="11">
        <v>1348</v>
      </c>
      <c r="K70" s="11">
        <v>1349</v>
      </c>
      <c r="L70" s="11">
        <v>1359</v>
      </c>
      <c r="M70" s="11">
        <v>1359</v>
      </c>
      <c r="N70" s="11">
        <v>1312</v>
      </c>
      <c r="O70" s="11">
        <v>1338</v>
      </c>
      <c r="P70" s="11">
        <v>1363</v>
      </c>
      <c r="Q70" s="11">
        <v>1293</v>
      </c>
      <c r="R70" s="64">
        <v>-5.1357300073367584E-2</v>
      </c>
      <c r="S70" s="64">
        <v>-4.8565121412803558E-2</v>
      </c>
      <c r="T70" s="63" t="s">
        <v>344</v>
      </c>
      <c r="U70" s="11"/>
    </row>
    <row r="71" spans="1:21" ht="15" customHeight="1">
      <c r="A71" s="10" t="s">
        <v>123</v>
      </c>
      <c r="B71" s="11">
        <v>141</v>
      </c>
      <c r="C71" s="11">
        <v>146</v>
      </c>
      <c r="D71" s="11">
        <v>164</v>
      </c>
      <c r="E71" s="11">
        <v>201</v>
      </c>
      <c r="F71" s="11">
        <v>217</v>
      </c>
      <c r="G71" s="11">
        <v>244</v>
      </c>
      <c r="H71" s="11">
        <v>255</v>
      </c>
      <c r="I71" s="11">
        <v>266</v>
      </c>
      <c r="J71" s="11">
        <v>279</v>
      </c>
      <c r="K71" s="11">
        <v>278</v>
      </c>
      <c r="L71" s="11">
        <v>276</v>
      </c>
      <c r="M71" s="11">
        <v>275</v>
      </c>
      <c r="N71" s="11">
        <v>259</v>
      </c>
      <c r="O71" s="11">
        <v>275</v>
      </c>
      <c r="P71" s="11">
        <v>271</v>
      </c>
      <c r="Q71" s="11">
        <v>247</v>
      </c>
      <c r="R71" s="64">
        <v>-8.856088560885611E-2</v>
      </c>
      <c r="S71" s="64">
        <v>-0.10507246376811596</v>
      </c>
      <c r="T71" s="63" t="s">
        <v>344</v>
      </c>
      <c r="U71" s="11"/>
    </row>
    <row r="72" spans="1:21" ht="15" customHeight="1">
      <c r="A72" s="10" t="s">
        <v>4</v>
      </c>
      <c r="B72" s="11">
        <v>1313</v>
      </c>
      <c r="C72" s="11">
        <v>1350</v>
      </c>
      <c r="D72" s="11">
        <v>1420</v>
      </c>
      <c r="E72" s="11">
        <v>1466</v>
      </c>
      <c r="F72" s="11">
        <v>1534</v>
      </c>
      <c r="G72" s="11">
        <v>1631</v>
      </c>
      <c r="H72" s="11">
        <v>1717</v>
      </c>
      <c r="I72" s="11">
        <v>1768</v>
      </c>
      <c r="J72" s="11">
        <v>1844</v>
      </c>
      <c r="K72" s="11">
        <v>1941</v>
      </c>
      <c r="L72" s="11">
        <v>1996</v>
      </c>
      <c r="M72" s="11">
        <v>2038</v>
      </c>
      <c r="N72" s="11">
        <v>2031</v>
      </c>
      <c r="O72" s="11">
        <v>2052</v>
      </c>
      <c r="P72" s="11">
        <v>2118</v>
      </c>
      <c r="Q72" s="11">
        <v>2075</v>
      </c>
      <c r="R72" s="64">
        <v>-2.0302171860245521E-2</v>
      </c>
      <c r="S72" s="64">
        <v>3.9579158316633167E-2</v>
      </c>
      <c r="T72" s="63" t="s">
        <v>344</v>
      </c>
      <c r="U72" s="11"/>
    </row>
    <row r="73" spans="1:21" ht="15" customHeight="1">
      <c r="A73" s="10" t="s">
        <v>5</v>
      </c>
      <c r="B73" s="11">
        <v>2403</v>
      </c>
      <c r="C73" s="11">
        <v>2432</v>
      </c>
      <c r="D73" s="11">
        <v>2538</v>
      </c>
      <c r="E73" s="11">
        <v>2674</v>
      </c>
      <c r="F73" s="11">
        <v>2681</v>
      </c>
      <c r="G73" s="11">
        <v>2851</v>
      </c>
      <c r="H73" s="11">
        <v>3012</v>
      </c>
      <c r="I73" s="11">
        <v>3097</v>
      </c>
      <c r="J73" s="11">
        <v>3239</v>
      </c>
      <c r="K73" s="11">
        <v>3323</v>
      </c>
      <c r="L73" s="11">
        <v>3401</v>
      </c>
      <c r="M73" s="11">
        <v>3390</v>
      </c>
      <c r="N73" s="11">
        <v>3351</v>
      </c>
      <c r="O73" s="11">
        <v>3323</v>
      </c>
      <c r="P73" s="11">
        <v>3263</v>
      </c>
      <c r="Q73" s="11">
        <v>3106</v>
      </c>
      <c r="R73" s="64">
        <v>-4.811523138216367E-2</v>
      </c>
      <c r="S73" s="64">
        <v>-8.6739194354601534E-2</v>
      </c>
      <c r="T73" s="63" t="s">
        <v>344</v>
      </c>
      <c r="U73" s="11"/>
    </row>
    <row r="74" spans="1:21" ht="15" customHeight="1">
      <c r="A74" s="10" t="s">
        <v>124</v>
      </c>
      <c r="B74" s="11">
        <v>1897</v>
      </c>
      <c r="C74" s="11">
        <v>1973</v>
      </c>
      <c r="D74" s="11">
        <v>2075</v>
      </c>
      <c r="E74" s="11">
        <v>2158</v>
      </c>
      <c r="F74" s="11">
        <v>2253</v>
      </c>
      <c r="G74" s="11">
        <v>2425</v>
      </c>
      <c r="H74" s="11">
        <v>2497</v>
      </c>
      <c r="I74" s="11">
        <v>2610</v>
      </c>
      <c r="J74" s="11">
        <v>2733</v>
      </c>
      <c r="K74" s="11">
        <v>2866</v>
      </c>
      <c r="L74" s="11">
        <v>2826</v>
      </c>
      <c r="M74" s="11">
        <v>2866</v>
      </c>
      <c r="N74" s="11">
        <v>2956</v>
      </c>
      <c r="O74" s="11">
        <v>2986</v>
      </c>
      <c r="P74" s="11">
        <v>2958</v>
      </c>
      <c r="Q74" s="11">
        <v>2803</v>
      </c>
      <c r="R74" s="64">
        <v>-5.2400270453008768E-2</v>
      </c>
      <c r="S74" s="64">
        <v>-8.1387119603679725E-3</v>
      </c>
      <c r="T74" s="63" t="s">
        <v>344</v>
      </c>
      <c r="U74" s="11"/>
    </row>
    <row r="75" spans="1:21" ht="15" customHeight="1">
      <c r="A75" s="10" t="s">
        <v>125</v>
      </c>
      <c r="B75" s="11">
        <v>58</v>
      </c>
      <c r="C75" s="11">
        <v>68</v>
      </c>
      <c r="D75" s="11">
        <v>76</v>
      </c>
      <c r="E75" s="11">
        <v>72</v>
      </c>
      <c r="F75" s="11">
        <v>70</v>
      </c>
      <c r="G75" s="11">
        <v>79</v>
      </c>
      <c r="H75" s="11">
        <v>74</v>
      </c>
      <c r="I75" s="11">
        <v>74</v>
      </c>
      <c r="J75" s="11">
        <v>80</v>
      </c>
      <c r="K75" s="11">
        <v>76</v>
      </c>
      <c r="L75" s="11">
        <v>83</v>
      </c>
      <c r="M75" s="11">
        <v>92</v>
      </c>
      <c r="N75" s="11">
        <v>96</v>
      </c>
      <c r="O75" s="11">
        <v>89</v>
      </c>
      <c r="P75" s="11">
        <v>99</v>
      </c>
      <c r="Q75" s="11">
        <v>97</v>
      </c>
      <c r="R75" s="64">
        <v>-2.0202020202020221E-2</v>
      </c>
      <c r="S75" s="64">
        <v>0.16867469879518082</v>
      </c>
      <c r="T75" s="63" t="s">
        <v>344</v>
      </c>
      <c r="U75" s="11"/>
    </row>
    <row r="76" spans="1:21" ht="15" customHeight="1">
      <c r="A76" s="10" t="s">
        <v>126</v>
      </c>
      <c r="B76" s="11">
        <v>9135</v>
      </c>
      <c r="C76" s="11">
        <v>9400</v>
      </c>
      <c r="D76" s="11">
        <v>9770</v>
      </c>
      <c r="E76" s="11">
        <v>10599</v>
      </c>
      <c r="F76" s="11">
        <v>11080</v>
      </c>
      <c r="G76" s="11">
        <v>11869</v>
      </c>
      <c r="H76" s="11">
        <v>12518</v>
      </c>
      <c r="I76" s="11">
        <v>13102</v>
      </c>
      <c r="J76" s="11">
        <v>13766</v>
      </c>
      <c r="K76" s="11">
        <v>14272</v>
      </c>
      <c r="L76" s="11">
        <v>15213</v>
      </c>
      <c r="M76" s="11">
        <v>16264</v>
      </c>
      <c r="N76" s="11">
        <v>17334</v>
      </c>
      <c r="O76" s="11">
        <v>18010</v>
      </c>
      <c r="P76" s="11">
        <v>17880</v>
      </c>
      <c r="Q76" s="11">
        <v>17563</v>
      </c>
      <c r="R76" s="64">
        <v>-1.7729306487695773E-2</v>
      </c>
      <c r="S76" s="64">
        <v>0.15447314796555567</v>
      </c>
      <c r="T76" s="63" t="s">
        <v>345</v>
      </c>
      <c r="U76" s="11"/>
    </row>
    <row r="77" spans="1:21" ht="15" customHeight="1">
      <c r="A77" s="10" t="s">
        <v>8</v>
      </c>
      <c r="B77" s="11">
        <v>5391</v>
      </c>
      <c r="C77" s="11">
        <v>5716</v>
      </c>
      <c r="D77" s="11">
        <v>6114</v>
      </c>
      <c r="E77" s="11">
        <v>6439</v>
      </c>
      <c r="F77" s="11">
        <v>6901</v>
      </c>
      <c r="G77" s="11">
        <v>7699</v>
      </c>
      <c r="H77" s="11">
        <v>8697</v>
      </c>
      <c r="I77" s="11">
        <v>9606</v>
      </c>
      <c r="J77" s="11">
        <v>10352</v>
      </c>
      <c r="K77" s="11">
        <v>11150</v>
      </c>
      <c r="L77" s="11">
        <v>12067</v>
      </c>
      <c r="M77" s="11">
        <v>12960</v>
      </c>
      <c r="N77" s="11">
        <v>13534</v>
      </c>
      <c r="O77" s="11">
        <v>14081</v>
      </c>
      <c r="P77" s="11">
        <v>14713</v>
      </c>
      <c r="Q77" s="11">
        <v>14769</v>
      </c>
      <c r="R77" s="64">
        <v>3.8061578196153523E-3</v>
      </c>
      <c r="S77" s="64">
        <v>0.22391646639595586</v>
      </c>
      <c r="T77" s="63" t="s">
        <v>345</v>
      </c>
      <c r="U77" s="11"/>
    </row>
    <row r="78" spans="1:21" ht="15" customHeight="1">
      <c r="A78" s="10" t="s">
        <v>6</v>
      </c>
      <c r="B78" s="11">
        <v>2509</v>
      </c>
      <c r="C78" s="11">
        <v>2579</v>
      </c>
      <c r="D78" s="11">
        <v>2825</v>
      </c>
      <c r="E78" s="11">
        <v>2924</v>
      </c>
      <c r="F78" s="11">
        <v>3071</v>
      </c>
      <c r="G78" s="11">
        <v>3295</v>
      </c>
      <c r="H78" s="11">
        <v>3531</v>
      </c>
      <c r="I78" s="11">
        <v>3690</v>
      </c>
      <c r="J78" s="11">
        <v>3856</v>
      </c>
      <c r="K78" s="11">
        <v>3967</v>
      </c>
      <c r="L78" s="11">
        <v>4079</v>
      </c>
      <c r="M78" s="11">
        <v>4183</v>
      </c>
      <c r="N78" s="11">
        <v>4154</v>
      </c>
      <c r="O78" s="11">
        <v>4192</v>
      </c>
      <c r="P78" s="11">
        <v>4265</v>
      </c>
      <c r="Q78" s="11">
        <v>4247</v>
      </c>
      <c r="R78" s="64">
        <v>-4.2203985932004473E-3</v>
      </c>
      <c r="S78" s="64">
        <v>4.1186565334640823E-2</v>
      </c>
      <c r="T78" s="63" t="s">
        <v>344</v>
      </c>
      <c r="U78" s="11"/>
    </row>
    <row r="79" spans="1:21" ht="15" customHeight="1">
      <c r="A79" s="10" t="s">
        <v>127</v>
      </c>
      <c r="B79" s="11">
        <v>5943</v>
      </c>
      <c r="C79" s="11">
        <v>6842</v>
      </c>
      <c r="D79" s="11">
        <v>7872</v>
      </c>
      <c r="E79" s="11">
        <v>9162</v>
      </c>
      <c r="F79" s="11">
        <v>10746</v>
      </c>
      <c r="G79" s="11">
        <v>12481</v>
      </c>
      <c r="H79" s="11">
        <v>14711</v>
      </c>
      <c r="I79" s="11">
        <v>15746</v>
      </c>
      <c r="J79" s="11">
        <v>16553</v>
      </c>
      <c r="K79" s="11">
        <v>17497</v>
      </c>
      <c r="L79" s="11">
        <v>18619</v>
      </c>
      <c r="M79" s="11">
        <v>20455</v>
      </c>
      <c r="N79" s="11">
        <v>22186</v>
      </c>
      <c r="O79" s="11">
        <v>24522</v>
      </c>
      <c r="P79" s="11">
        <v>26012</v>
      </c>
      <c r="Q79" s="11">
        <v>26683</v>
      </c>
      <c r="R79" s="64">
        <v>2.5795786560049105E-2</v>
      </c>
      <c r="S79" s="64">
        <v>0.43310596702293358</v>
      </c>
      <c r="T79" s="63" t="s">
        <v>345</v>
      </c>
      <c r="U79" s="11"/>
    </row>
    <row r="80" spans="1:21" ht="15" customHeight="1">
      <c r="A80" s="10" t="s">
        <v>128</v>
      </c>
      <c r="B80" s="11">
        <v>11396</v>
      </c>
      <c r="C80" s="11">
        <v>11433</v>
      </c>
      <c r="D80" s="11">
        <v>11897</v>
      </c>
      <c r="E80" s="11">
        <v>12036</v>
      </c>
      <c r="F80" s="11">
        <v>12301</v>
      </c>
      <c r="G80" s="11">
        <v>12553</v>
      </c>
      <c r="H80" s="11">
        <v>13528</v>
      </c>
      <c r="I80" s="11">
        <v>14116</v>
      </c>
      <c r="J80" s="11">
        <v>15426</v>
      </c>
      <c r="K80" s="11">
        <v>16378</v>
      </c>
      <c r="L80" s="11">
        <v>17526</v>
      </c>
      <c r="M80" s="11">
        <v>17991</v>
      </c>
      <c r="N80" s="11">
        <v>18221</v>
      </c>
      <c r="O80" s="11">
        <v>18895</v>
      </c>
      <c r="P80" s="11">
        <v>18132</v>
      </c>
      <c r="Q80" s="11">
        <v>18227</v>
      </c>
      <c r="R80" s="64">
        <v>5.2393558349879132E-3</v>
      </c>
      <c r="S80" s="64">
        <v>3.9997717676594879E-2</v>
      </c>
      <c r="T80" s="63" t="s">
        <v>345</v>
      </c>
      <c r="U80" s="11"/>
    </row>
    <row r="81" spans="1:21" ht="15" customHeight="1">
      <c r="A81" s="10" t="s">
        <v>9</v>
      </c>
      <c r="B81" s="11">
        <v>4845</v>
      </c>
      <c r="C81" s="11">
        <v>5035</v>
      </c>
      <c r="D81" s="11">
        <v>5213</v>
      </c>
      <c r="E81" s="11">
        <v>5443</v>
      </c>
      <c r="F81" s="11">
        <v>5589</v>
      </c>
      <c r="G81" s="11">
        <v>5851</v>
      </c>
      <c r="H81" s="11">
        <v>6110</v>
      </c>
      <c r="I81" s="11">
        <v>6244</v>
      </c>
      <c r="J81" s="11">
        <v>6360</v>
      </c>
      <c r="K81" s="11">
        <v>6530</v>
      </c>
      <c r="L81" s="11">
        <v>6664</v>
      </c>
      <c r="M81" s="11">
        <v>6863</v>
      </c>
      <c r="N81" s="11">
        <v>6888</v>
      </c>
      <c r="O81" s="11">
        <v>7112</v>
      </c>
      <c r="P81" s="11">
        <v>7066</v>
      </c>
      <c r="Q81" s="11">
        <v>6760</v>
      </c>
      <c r="R81" s="64">
        <v>-4.3305972261534098E-2</v>
      </c>
      <c r="S81" s="64">
        <v>1.4405762304922076E-2</v>
      </c>
      <c r="T81" s="63" t="s">
        <v>345</v>
      </c>
      <c r="U81" s="11"/>
    </row>
    <row r="82" spans="1:21" ht="15" customHeight="1">
      <c r="A82" s="148" t="s">
        <v>129</v>
      </c>
      <c r="B82" s="219">
        <v>143</v>
      </c>
      <c r="C82" s="219">
        <v>163</v>
      </c>
      <c r="D82" s="219">
        <v>200</v>
      </c>
      <c r="E82" s="219">
        <v>202</v>
      </c>
      <c r="F82" s="219">
        <v>221</v>
      </c>
      <c r="G82" s="219">
        <v>229</v>
      </c>
      <c r="H82" s="219">
        <v>238</v>
      </c>
      <c r="I82" s="219">
        <v>239</v>
      </c>
      <c r="J82" s="219">
        <v>231</v>
      </c>
      <c r="K82" s="219">
        <v>241</v>
      </c>
      <c r="L82" s="219">
        <v>240</v>
      </c>
      <c r="M82" s="219">
        <v>245</v>
      </c>
      <c r="N82" s="219">
        <v>252</v>
      </c>
      <c r="O82" s="219">
        <v>254</v>
      </c>
      <c r="P82" s="219">
        <v>262</v>
      </c>
      <c r="Q82" s="219">
        <v>253</v>
      </c>
      <c r="R82" s="220">
        <v>-3.4351145038167941E-2</v>
      </c>
      <c r="S82" s="220">
        <v>5.4166666666666696E-2</v>
      </c>
      <c r="T82" s="63" t="s">
        <v>344</v>
      </c>
      <c r="U82" s="11"/>
    </row>
    <row r="83" spans="1:21" ht="20.25" customHeight="1">
      <c r="A83" s="216" t="s">
        <v>37</v>
      </c>
      <c r="B83" s="221">
        <v>343887</v>
      </c>
      <c r="C83" s="221">
        <v>356933</v>
      </c>
      <c r="D83" s="221">
        <v>376915</v>
      </c>
      <c r="E83" s="221">
        <v>397512</v>
      </c>
      <c r="F83" s="221">
        <v>416419</v>
      </c>
      <c r="G83" s="221">
        <v>442040</v>
      </c>
      <c r="H83" s="221">
        <v>471881</v>
      </c>
      <c r="I83" s="221">
        <v>496422</v>
      </c>
      <c r="J83" s="221">
        <v>519766</v>
      </c>
      <c r="K83" s="221">
        <v>543776</v>
      </c>
      <c r="L83" s="221">
        <v>569950</v>
      </c>
      <c r="M83" s="221">
        <v>596458</v>
      </c>
      <c r="N83" s="221">
        <v>616338</v>
      </c>
      <c r="O83" s="221">
        <v>637707</v>
      </c>
      <c r="P83" s="221">
        <v>636676</v>
      </c>
      <c r="Q83" s="221">
        <v>630861</v>
      </c>
      <c r="R83" s="222">
        <v>-9.133373961009994E-3</v>
      </c>
      <c r="S83" s="222">
        <v>0.10687077813843326</v>
      </c>
      <c r="T83" s="65"/>
      <c r="U83" s="11"/>
    </row>
  </sheetData>
  <mergeCells count="1">
    <mergeCell ref="R2:S2"/>
  </mergeCells>
  <phoneticPr fontId="0" type="noConversion"/>
  <hyperlinks>
    <hyperlink ref="U1" location="Contents!A1" display="Contents pag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/>
  <dimension ref="A1:H88"/>
  <sheetViews>
    <sheetView zoomScale="110" zoomScaleNormal="110" workbookViewId="0">
      <pane xSplit="1" ySplit="2" topLeftCell="B3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9" defaultRowHeight="11"/>
  <cols>
    <col min="1" max="1" width="9" style="10"/>
    <col min="2" max="4" width="10.796875" style="10" customWidth="1"/>
    <col min="5" max="6" width="14.796875" style="10" customWidth="1"/>
    <col min="7" max="7" width="9" style="10"/>
    <col min="8" max="8" width="18.3984375" style="10" customWidth="1"/>
    <col min="9" max="16384" width="9" style="10"/>
  </cols>
  <sheetData>
    <row r="1" spans="1:8" ht="18.75" customHeight="1">
      <c r="B1" s="32" t="s">
        <v>425</v>
      </c>
      <c r="E1" s="141"/>
      <c r="H1" s="133" t="s">
        <v>366</v>
      </c>
    </row>
    <row r="2" spans="1:8" ht="41.25" customHeight="1">
      <c r="B2" s="40" t="s">
        <v>139</v>
      </c>
      <c r="C2" s="40" t="s">
        <v>367</v>
      </c>
      <c r="D2" s="40" t="s">
        <v>297</v>
      </c>
      <c r="E2" s="40" t="s">
        <v>352</v>
      </c>
      <c r="F2" s="40" t="s">
        <v>353</v>
      </c>
      <c r="G2" s="142"/>
    </row>
    <row r="3" spans="1:8" ht="13">
      <c r="A3" s="6">
        <v>36678</v>
      </c>
      <c r="B3" s="131">
        <v>6.9881605728000729E-2</v>
      </c>
      <c r="C3" s="64">
        <v>4.4848822411045708E-2</v>
      </c>
      <c r="D3" s="64">
        <v>6.5670797307788353E-2</v>
      </c>
      <c r="E3" s="144"/>
      <c r="F3" s="143"/>
      <c r="G3" s="19"/>
    </row>
    <row r="4" spans="1:8" ht="13">
      <c r="A4" s="6">
        <v>36770</v>
      </c>
      <c r="B4" s="131">
        <v>5.6550711700970036E-2</v>
      </c>
      <c r="C4" s="64">
        <v>4.6113443981681268E-2</v>
      </c>
      <c r="D4" s="64">
        <v>5.4815974735928918E-2</v>
      </c>
      <c r="E4" s="144"/>
      <c r="F4" s="143"/>
      <c r="G4" s="19"/>
    </row>
    <row r="5" spans="1:8" ht="13">
      <c r="A5" s="6">
        <v>36861</v>
      </c>
      <c r="B5" s="131">
        <v>4.8371757163195195E-2</v>
      </c>
      <c r="C5" s="64">
        <v>5.5539366582326277E-2</v>
      </c>
      <c r="D5" s="64">
        <v>4.9561189149501361E-2</v>
      </c>
      <c r="E5" s="144"/>
      <c r="F5" s="144"/>
      <c r="G5" s="19"/>
    </row>
    <row r="6" spans="1:8" ht="13">
      <c r="A6" s="6">
        <v>36951</v>
      </c>
      <c r="B6" s="131">
        <v>5.6612434618705798E-2</v>
      </c>
      <c r="C6" s="64">
        <v>4.1397353919898849E-2</v>
      </c>
      <c r="D6" s="64">
        <v>5.4093307096829468E-2</v>
      </c>
      <c r="E6" s="144"/>
      <c r="F6" s="144"/>
      <c r="G6" s="19"/>
    </row>
    <row r="7" spans="1:8" ht="13">
      <c r="A7" s="6">
        <v>37043</v>
      </c>
      <c r="B7" s="131">
        <v>5.9913078669762143E-2</v>
      </c>
      <c r="C7" s="64">
        <v>3.3783157336136016E-2</v>
      </c>
      <c r="D7" s="64">
        <v>5.5603598987718605E-2</v>
      </c>
      <c r="E7" s="144"/>
      <c r="F7" s="144"/>
      <c r="G7" s="19"/>
    </row>
    <row r="8" spans="1:8" ht="13">
      <c r="A8" s="6">
        <v>37135</v>
      </c>
      <c r="B8" s="131">
        <v>4.8617421379911097E-2</v>
      </c>
      <c r="C8" s="64">
        <v>5.9163313121722405E-2</v>
      </c>
      <c r="D8" s="64">
        <v>5.0355751291893736E-2</v>
      </c>
      <c r="E8" s="144"/>
      <c r="F8" s="144"/>
      <c r="G8" s="19"/>
    </row>
    <row r="9" spans="1:8" ht="13">
      <c r="A9" s="6">
        <v>37226</v>
      </c>
      <c r="B9" s="131">
        <v>5.3434976595616135E-2</v>
      </c>
      <c r="C9" s="64">
        <v>4.1033318201503022E-2</v>
      </c>
      <c r="D9" s="64">
        <v>5.1365256013451432E-2</v>
      </c>
      <c r="E9" s="144"/>
      <c r="F9" s="144"/>
      <c r="G9" s="19"/>
    </row>
    <row r="10" spans="1:8" ht="13">
      <c r="A10" s="6">
        <v>37316</v>
      </c>
      <c r="B10" s="131">
        <v>4.9615476152040872E-2</v>
      </c>
      <c r="C10" s="64">
        <v>6.5492066873022781E-2</v>
      </c>
      <c r="D10" s="64">
        <v>5.2212467817857711E-2</v>
      </c>
      <c r="E10" s="144">
        <f>E11</f>
        <v>1.4113947241393351E-2</v>
      </c>
      <c r="F10" s="144">
        <f>$F$63</f>
        <v>3.4100318297832569E-2</v>
      </c>
      <c r="G10" s="19"/>
    </row>
    <row r="11" spans="1:8" ht="13">
      <c r="A11" s="6">
        <v>37408</v>
      </c>
      <c r="B11" s="131">
        <v>3.4330216973516459E-2</v>
      </c>
      <c r="C11" s="64">
        <v>7.8430056145836646E-2</v>
      </c>
      <c r="D11" s="64">
        <v>4.145304290095253E-2</v>
      </c>
      <c r="E11" s="144">
        <f t="shared" ref="E11:E74" si="0">E12</f>
        <v>1.4113947241393351E-2</v>
      </c>
      <c r="F11" s="144">
        <f t="shared" ref="F11:F56" si="1">$F$63</f>
        <v>3.4100318297832569E-2</v>
      </c>
      <c r="G11" s="19"/>
    </row>
    <row r="12" spans="1:8" ht="13">
      <c r="A12" s="6">
        <v>37500</v>
      </c>
      <c r="B12" s="131">
        <v>3.561938706836254E-2</v>
      </c>
      <c r="C12" s="64">
        <v>6.7470443716323825E-2</v>
      </c>
      <c r="D12" s="64">
        <v>4.09135737431785E-2</v>
      </c>
      <c r="E12" s="144">
        <f t="shared" si="0"/>
        <v>1.4113947241393351E-2</v>
      </c>
      <c r="F12" s="144">
        <f t="shared" si="1"/>
        <v>3.4100318297832569E-2</v>
      </c>
      <c r="G12" s="19"/>
    </row>
    <row r="13" spans="1:8" ht="13">
      <c r="A13" s="6">
        <v>37591</v>
      </c>
      <c r="B13" s="131">
        <v>2.7066996698996704E-2</v>
      </c>
      <c r="C13" s="64">
        <v>7.701758147636717E-2</v>
      </c>
      <c r="D13" s="64">
        <v>3.532135923251456E-2</v>
      </c>
      <c r="E13" s="144">
        <f t="shared" si="0"/>
        <v>1.4113947241393351E-2</v>
      </c>
      <c r="F13" s="144">
        <f t="shared" si="1"/>
        <v>3.4100318297832569E-2</v>
      </c>
      <c r="G13" s="19"/>
    </row>
    <row r="14" spans="1:8" ht="13">
      <c r="A14" s="6">
        <v>37681</v>
      </c>
      <c r="B14" s="131">
        <v>2.0086275932033049E-2</v>
      </c>
      <c r="C14" s="64">
        <v>6.9879333216343653E-2</v>
      </c>
      <c r="D14" s="64">
        <v>2.8333900360046238E-2</v>
      </c>
      <c r="E14" s="144">
        <f t="shared" si="0"/>
        <v>1.4113947241393351E-2</v>
      </c>
      <c r="F14" s="144">
        <f t="shared" si="1"/>
        <v>3.4100318297832569E-2</v>
      </c>
      <c r="G14" s="19"/>
    </row>
    <row r="15" spans="1:8" ht="13">
      <c r="A15" s="6">
        <v>37773</v>
      </c>
      <c r="B15" s="131">
        <v>2.375878778440077E-2</v>
      </c>
      <c r="C15" s="64">
        <v>6.6297655591047722E-2</v>
      </c>
      <c r="D15" s="64">
        <v>3.0873437815346572E-2</v>
      </c>
      <c r="E15" s="144">
        <f t="shared" si="0"/>
        <v>1.4113947241393351E-2</v>
      </c>
      <c r="F15" s="144">
        <f t="shared" si="1"/>
        <v>3.4100318297832569E-2</v>
      </c>
      <c r="G15" s="19"/>
    </row>
    <row r="16" spans="1:8" ht="13">
      <c r="A16" s="6">
        <v>37865</v>
      </c>
      <c r="B16" s="131">
        <v>3.0285450677562276E-2</v>
      </c>
      <c r="C16" s="64">
        <v>5.5837907872440473E-2</v>
      </c>
      <c r="D16" s="64">
        <v>3.464106345077278E-2</v>
      </c>
      <c r="E16" s="144">
        <f t="shared" si="0"/>
        <v>1.4113947241393351E-2</v>
      </c>
      <c r="F16" s="144">
        <f t="shared" si="1"/>
        <v>3.4100318297832569E-2</v>
      </c>
      <c r="G16" s="19"/>
    </row>
    <row r="17" spans="1:7" ht="13">
      <c r="A17" s="6">
        <v>37956</v>
      </c>
      <c r="B17" s="131">
        <v>2.6091383690589831E-2</v>
      </c>
      <c r="C17" s="64">
        <v>6.2411344645898481E-2</v>
      </c>
      <c r="D17" s="64">
        <v>3.2334996376676362E-2</v>
      </c>
      <c r="E17" s="144">
        <f t="shared" si="0"/>
        <v>1.4113947241393351E-2</v>
      </c>
      <c r="F17" s="144">
        <f t="shared" si="1"/>
        <v>3.4100318297832569E-2</v>
      </c>
      <c r="G17" s="19"/>
    </row>
    <row r="18" spans="1:7" ht="13">
      <c r="A18" s="6">
        <v>38047</v>
      </c>
      <c r="B18" s="131">
        <v>3.2067511380602154E-2</v>
      </c>
      <c r="C18" s="64">
        <v>6.2801410707366223E-2</v>
      </c>
      <c r="D18" s="64">
        <v>3.7363882310077257E-2</v>
      </c>
      <c r="E18" s="144">
        <f t="shared" si="0"/>
        <v>1.4113947241393351E-2</v>
      </c>
      <c r="F18" s="144">
        <f t="shared" si="1"/>
        <v>3.4100318297832569E-2</v>
      </c>
      <c r="G18" s="19"/>
    </row>
    <row r="19" spans="1:7" ht="13">
      <c r="A19" s="6">
        <v>38139</v>
      </c>
      <c r="B19" s="131">
        <v>2.6440565667402049E-2</v>
      </c>
      <c r="C19" s="64">
        <v>5.9751852368335356E-2</v>
      </c>
      <c r="D19" s="64">
        <v>3.2203346838398428E-2</v>
      </c>
      <c r="E19" s="144">
        <f t="shared" si="0"/>
        <v>1.4113947241393351E-2</v>
      </c>
      <c r="F19" s="144">
        <f t="shared" si="1"/>
        <v>3.4100318297832569E-2</v>
      </c>
      <c r="G19" s="19"/>
    </row>
    <row r="20" spans="1:7" ht="13">
      <c r="A20" s="6">
        <v>38231</v>
      </c>
      <c r="B20" s="131">
        <v>2.4024776703365669E-2</v>
      </c>
      <c r="C20" s="64">
        <v>5.1622827585338982E-2</v>
      </c>
      <c r="D20" s="64">
        <v>2.8825454335225764E-2</v>
      </c>
      <c r="E20" s="144">
        <f t="shared" si="0"/>
        <v>1.4113947241393351E-2</v>
      </c>
      <c r="F20" s="144">
        <f t="shared" si="1"/>
        <v>3.4100318297832569E-2</v>
      </c>
      <c r="G20" s="19"/>
    </row>
    <row r="21" spans="1:7" ht="13">
      <c r="A21" s="6">
        <v>38322</v>
      </c>
      <c r="B21" s="131">
        <v>3.1529861566266471E-2</v>
      </c>
      <c r="C21" s="64">
        <v>4.9141510276708988E-2</v>
      </c>
      <c r="D21" s="64">
        <v>3.4645611861955805E-2</v>
      </c>
      <c r="E21" s="144">
        <f t="shared" si="0"/>
        <v>1.4113947241393351E-2</v>
      </c>
      <c r="F21" s="144">
        <f t="shared" si="1"/>
        <v>3.4100318297832569E-2</v>
      </c>
      <c r="G21" s="19"/>
    </row>
    <row r="22" spans="1:7" ht="13">
      <c r="A22" s="6">
        <v>38412</v>
      </c>
      <c r="B22" s="131">
        <v>2.9804612582625234E-2</v>
      </c>
      <c r="C22" s="64">
        <v>4.8305386131469952E-2</v>
      </c>
      <c r="D22" s="64">
        <v>3.3071029492452109E-2</v>
      </c>
      <c r="E22" s="144">
        <f t="shared" si="0"/>
        <v>1.4113947241393351E-2</v>
      </c>
      <c r="F22" s="144">
        <f t="shared" si="1"/>
        <v>3.4100318297832569E-2</v>
      </c>
      <c r="G22" s="19"/>
    </row>
    <row r="23" spans="1:7" ht="13">
      <c r="A23" s="6">
        <v>38504</v>
      </c>
      <c r="B23" s="131">
        <v>3.4836252894292707E-2</v>
      </c>
      <c r="C23" s="64">
        <v>2.9911899141136233E-2</v>
      </c>
      <c r="D23" s="64">
        <v>3.396161379946383E-2</v>
      </c>
      <c r="E23" s="144">
        <f t="shared" si="0"/>
        <v>1.4113947241393351E-2</v>
      </c>
      <c r="F23" s="144">
        <f t="shared" si="1"/>
        <v>3.4100318297832569E-2</v>
      </c>
      <c r="G23" s="19"/>
    </row>
    <row r="24" spans="1:7" ht="13">
      <c r="A24" s="6">
        <v>38596</v>
      </c>
      <c r="B24" s="131">
        <v>3.9990165684015366E-2</v>
      </c>
      <c r="C24" s="64">
        <v>3.364511814829152E-2</v>
      </c>
      <c r="D24" s="144">
        <v>3.8861988488038124E-2</v>
      </c>
      <c r="E24" s="144">
        <f t="shared" si="0"/>
        <v>1.4113947241393351E-2</v>
      </c>
      <c r="F24" s="144">
        <f t="shared" si="1"/>
        <v>3.4100318297832569E-2</v>
      </c>
      <c r="G24" s="145"/>
    </row>
    <row r="25" spans="1:7" ht="13">
      <c r="A25" s="6">
        <v>38687</v>
      </c>
      <c r="B25" s="131">
        <v>4.5272347684011338E-2</v>
      </c>
      <c r="C25" s="64">
        <v>3.8643490735786434E-2</v>
      </c>
      <c r="D25" s="144">
        <v>4.4083178276313806E-2</v>
      </c>
      <c r="E25" s="144">
        <f t="shared" si="0"/>
        <v>1.4113947241393351E-2</v>
      </c>
      <c r="F25" s="144">
        <f t="shared" si="1"/>
        <v>3.4100318297832569E-2</v>
      </c>
      <c r="G25" s="145"/>
    </row>
    <row r="26" spans="1:7" ht="13">
      <c r="A26" s="6">
        <v>38777</v>
      </c>
      <c r="B26" s="131">
        <v>3.9058275239960638E-2</v>
      </c>
      <c r="C26" s="64">
        <v>3.9251495669028857E-2</v>
      </c>
      <c r="D26" s="144">
        <v>3.9092892477203378E-2</v>
      </c>
      <c r="E26" s="144">
        <f t="shared" si="0"/>
        <v>1.4113947241393351E-2</v>
      </c>
      <c r="F26" s="144">
        <f t="shared" si="1"/>
        <v>3.4100318297832569E-2</v>
      </c>
      <c r="G26" s="145"/>
    </row>
    <row r="27" spans="1:7" ht="13">
      <c r="A27" s="6">
        <v>38869</v>
      </c>
      <c r="B27" s="131">
        <v>5.4231466031968711E-2</v>
      </c>
      <c r="C27" s="64">
        <v>4.0366748894566928E-2</v>
      </c>
      <c r="D27" s="144">
        <v>5.1778529476523616E-2</v>
      </c>
      <c r="E27" s="144">
        <f t="shared" si="0"/>
        <v>1.4113947241393351E-2</v>
      </c>
      <c r="F27" s="144">
        <f t="shared" si="1"/>
        <v>3.4100318297832569E-2</v>
      </c>
      <c r="G27" s="145"/>
    </row>
    <row r="28" spans="1:7" ht="13">
      <c r="A28" s="6">
        <v>38961</v>
      </c>
      <c r="B28" s="131">
        <v>5.5617584158937694E-2</v>
      </c>
      <c r="C28" s="64">
        <v>4.7287346391358343E-2</v>
      </c>
      <c r="D28" s="144">
        <v>5.4143869388245669E-2</v>
      </c>
      <c r="E28" s="144">
        <f t="shared" si="0"/>
        <v>1.4113947241393351E-2</v>
      </c>
      <c r="F28" s="144">
        <f t="shared" si="1"/>
        <v>3.4100318297832569E-2</v>
      </c>
      <c r="G28" s="145"/>
    </row>
    <row r="29" spans="1:7" ht="13">
      <c r="A29" s="6">
        <v>39052</v>
      </c>
      <c r="B29" s="131">
        <v>7.3453186974942852E-2</v>
      </c>
      <c r="C29" s="64">
        <v>4.1673565601055396E-2</v>
      </c>
      <c r="D29" s="144">
        <v>6.7781853236039025E-2</v>
      </c>
      <c r="E29" s="144">
        <f t="shared" si="0"/>
        <v>1.4113947241393351E-2</v>
      </c>
      <c r="F29" s="144">
        <f t="shared" si="1"/>
        <v>3.4100318297832569E-2</v>
      </c>
      <c r="G29" s="145"/>
    </row>
    <row r="30" spans="1:7" ht="13">
      <c r="A30" s="6">
        <v>39142</v>
      </c>
      <c r="B30" s="131">
        <v>9.886710479955596E-2</v>
      </c>
      <c r="C30" s="64">
        <v>4.5790693950926276E-2</v>
      </c>
      <c r="D30" s="144">
        <v>8.9356520630737846E-2</v>
      </c>
      <c r="E30" s="144">
        <f t="shared" si="0"/>
        <v>1.4113947241393351E-2</v>
      </c>
      <c r="F30" s="144">
        <f t="shared" si="1"/>
        <v>3.4100318297832569E-2</v>
      </c>
      <c r="G30" s="145"/>
    </row>
    <row r="31" spans="1:7" ht="13">
      <c r="A31" s="6">
        <v>39234</v>
      </c>
      <c r="B31" s="131">
        <v>0.10796059158934246</v>
      </c>
      <c r="C31" s="64">
        <v>6.1633067694349508E-2</v>
      </c>
      <c r="D31" s="144">
        <v>9.9853285823505278E-2</v>
      </c>
      <c r="E31" s="144">
        <f t="shared" si="0"/>
        <v>1.4113947241393351E-2</v>
      </c>
      <c r="F31" s="144">
        <f t="shared" si="1"/>
        <v>3.4100318297832569E-2</v>
      </c>
      <c r="G31" s="145"/>
    </row>
    <row r="32" spans="1:7" ht="13">
      <c r="A32" s="6">
        <v>39326</v>
      </c>
      <c r="B32" s="131">
        <v>0.1262494795039919</v>
      </c>
      <c r="C32" s="64">
        <v>6.080002619128555E-2</v>
      </c>
      <c r="D32" s="144">
        <v>0.11474603157149188</v>
      </c>
      <c r="E32" s="144">
        <f t="shared" si="0"/>
        <v>1.4113947241393351E-2</v>
      </c>
      <c r="F32" s="144">
        <f t="shared" si="1"/>
        <v>3.4100318297832569E-2</v>
      </c>
      <c r="G32" s="145"/>
    </row>
    <row r="33" spans="1:7" ht="13">
      <c r="A33" s="6">
        <v>39417</v>
      </c>
      <c r="B33" s="131">
        <v>0.12405450115081851</v>
      </c>
      <c r="C33" s="64">
        <v>4.3874075349293884E-2</v>
      </c>
      <c r="D33" s="144">
        <v>0.110095512574228</v>
      </c>
      <c r="E33" s="144">
        <f t="shared" si="0"/>
        <v>1.4113947241393351E-2</v>
      </c>
      <c r="F33" s="144">
        <f t="shared" si="1"/>
        <v>3.4100318297832569E-2</v>
      </c>
      <c r="G33" s="145"/>
    </row>
    <row r="34" spans="1:7" ht="13">
      <c r="A34" s="6">
        <v>39508</v>
      </c>
      <c r="B34" s="131">
        <v>0.12661124119477463</v>
      </c>
      <c r="C34" s="131">
        <v>4.6588078285266343E-2</v>
      </c>
      <c r="D34" s="144">
        <v>0.11284561111551206</v>
      </c>
      <c r="E34" s="144">
        <f t="shared" si="0"/>
        <v>1.4113947241393351E-2</v>
      </c>
      <c r="F34" s="144">
        <f t="shared" si="1"/>
        <v>3.4100318297832569E-2</v>
      </c>
      <c r="G34" s="145"/>
    </row>
    <row r="35" spans="1:7" ht="13">
      <c r="A35" s="6">
        <v>39600</v>
      </c>
      <c r="B35" s="131">
        <v>0.13000620375091398</v>
      </c>
      <c r="C35" s="131">
        <v>5.2349780808929269E-2</v>
      </c>
      <c r="D35" s="144">
        <v>0.11688859942984364</v>
      </c>
      <c r="E35" s="144">
        <f t="shared" si="0"/>
        <v>1.4113947241393351E-2</v>
      </c>
      <c r="F35" s="144">
        <f t="shared" si="1"/>
        <v>3.4100318297832569E-2</v>
      </c>
      <c r="G35" s="145"/>
    </row>
    <row r="36" spans="1:7" ht="13">
      <c r="A36" s="6">
        <v>39692</v>
      </c>
      <c r="B36" s="131">
        <v>0.12539256842337276</v>
      </c>
      <c r="C36" s="131">
        <v>5.6375619570549818E-2</v>
      </c>
      <c r="D36" s="144">
        <v>0.11384912575270056</v>
      </c>
      <c r="E36" s="144">
        <f t="shared" si="0"/>
        <v>1.4113947241393351E-2</v>
      </c>
      <c r="F36" s="144">
        <f t="shared" si="1"/>
        <v>3.4100318297832569E-2</v>
      </c>
      <c r="G36" s="145"/>
    </row>
    <row r="37" spans="1:7" ht="13">
      <c r="A37" s="6">
        <v>39783</v>
      </c>
      <c r="B37" s="131">
        <v>0.10888170959552945</v>
      </c>
      <c r="C37" s="131">
        <v>7.3913117941470041E-2</v>
      </c>
      <c r="D37" s="144">
        <v>0.1031570258416814</v>
      </c>
      <c r="E37" s="144">
        <f t="shared" si="0"/>
        <v>1.4113947241393351E-2</v>
      </c>
      <c r="F37" s="144">
        <f t="shared" si="1"/>
        <v>3.4100318297832569E-2</v>
      </c>
      <c r="G37" s="145"/>
    </row>
    <row r="38" spans="1:7" ht="13">
      <c r="A38" s="6">
        <v>39873</v>
      </c>
      <c r="B38" s="144">
        <v>8.9836682071028129E-2</v>
      </c>
      <c r="C38" s="144">
        <v>7.3580368946106534E-2</v>
      </c>
      <c r="D38" s="144">
        <v>7.591717039940904E-2</v>
      </c>
      <c r="E38" s="144">
        <f t="shared" si="0"/>
        <v>1.4113947241393351E-2</v>
      </c>
      <c r="F38" s="144">
        <f t="shared" si="1"/>
        <v>3.4100318297832569E-2</v>
      </c>
      <c r="G38" s="145"/>
    </row>
    <row r="39" spans="1:7" ht="13">
      <c r="A39" s="6">
        <v>39965</v>
      </c>
      <c r="B39" s="144">
        <v>5.6573641291394416E-2</v>
      </c>
      <c r="C39" s="144">
        <v>5.7179220124213836E-2</v>
      </c>
      <c r="D39" s="144">
        <v>4.5699108483320705E-2</v>
      </c>
      <c r="E39" s="144">
        <f t="shared" si="0"/>
        <v>1.4113947241393351E-2</v>
      </c>
      <c r="F39" s="144">
        <f t="shared" si="1"/>
        <v>3.4100318297832569E-2</v>
      </c>
      <c r="G39" s="145"/>
    </row>
    <row r="40" spans="1:7" ht="13">
      <c r="A40" s="6">
        <v>40057</v>
      </c>
      <c r="B40" s="144">
        <v>3.5837098143820745E-2</v>
      </c>
      <c r="C40" s="144">
        <v>4.6059047984755574E-2</v>
      </c>
      <c r="D40" s="144">
        <v>2.6684988238983465E-2</v>
      </c>
      <c r="E40" s="144">
        <f t="shared" si="0"/>
        <v>1.4113947241393351E-2</v>
      </c>
      <c r="F40" s="144">
        <f t="shared" si="1"/>
        <v>3.4100318297832569E-2</v>
      </c>
      <c r="G40" s="145"/>
    </row>
    <row r="41" spans="1:7" ht="13">
      <c r="A41" s="6">
        <v>40148</v>
      </c>
      <c r="B41" s="144">
        <v>4.4512615752242413E-2</v>
      </c>
      <c r="C41" s="144">
        <v>5.604384880302038E-2</v>
      </c>
      <c r="D41" s="144">
        <v>3.5481699954253543E-2</v>
      </c>
      <c r="E41" s="144">
        <f t="shared" si="0"/>
        <v>1.4113947241393351E-2</v>
      </c>
      <c r="F41" s="144">
        <f t="shared" si="1"/>
        <v>3.4100318297832569E-2</v>
      </c>
      <c r="G41" s="145"/>
    </row>
    <row r="42" spans="1:7" ht="13">
      <c r="A42" s="6">
        <v>40238</v>
      </c>
      <c r="B42" s="144">
        <v>4.3865069182502214E-2</v>
      </c>
      <c r="C42" s="144">
        <v>6.4929798916110837E-2</v>
      </c>
      <c r="D42" s="144">
        <v>4.7221927081614989E-2</v>
      </c>
      <c r="E42" s="144">
        <f t="shared" si="0"/>
        <v>1.4113947241393351E-2</v>
      </c>
      <c r="F42" s="144">
        <f t="shared" si="1"/>
        <v>3.4100318297832569E-2</v>
      </c>
      <c r="G42" s="145"/>
    </row>
    <row r="43" spans="1:7" ht="13">
      <c r="A43" s="6">
        <v>40330</v>
      </c>
      <c r="B43" s="144">
        <v>5.1586283246486397E-2</v>
      </c>
      <c r="C43" s="144">
        <v>8.1467400923623368E-2</v>
      </c>
      <c r="D43" s="144">
        <v>5.6332703787978611E-2</v>
      </c>
      <c r="E43" s="144">
        <f t="shared" si="0"/>
        <v>1.4113947241393351E-2</v>
      </c>
      <c r="F43" s="144">
        <f t="shared" si="1"/>
        <v>3.4100318297832569E-2</v>
      </c>
      <c r="G43" s="145"/>
    </row>
    <row r="44" spans="1:7" ht="13">
      <c r="A44" s="6">
        <v>40422</v>
      </c>
      <c r="B44" s="144">
        <v>5.631535938587251E-2</v>
      </c>
      <c r="C44" s="144">
        <v>7.0691123577423687E-2</v>
      </c>
      <c r="D44" s="144">
        <v>5.8608980190389737E-2</v>
      </c>
      <c r="E44" s="144">
        <f t="shared" si="0"/>
        <v>1.4113947241393351E-2</v>
      </c>
      <c r="F44" s="144">
        <f t="shared" si="1"/>
        <v>3.4100318297832569E-2</v>
      </c>
      <c r="G44" s="145"/>
    </row>
    <row r="45" spans="1:7" ht="13">
      <c r="A45" s="6">
        <v>40513</v>
      </c>
      <c r="B45" s="144">
        <v>5.0490841374471129E-2</v>
      </c>
      <c r="C45" s="144">
        <v>6.744777302662186E-2</v>
      </c>
      <c r="D45" s="144">
        <v>5.3211612803375496E-2</v>
      </c>
      <c r="E45" s="144">
        <f t="shared" si="0"/>
        <v>1.4113947241393351E-2</v>
      </c>
      <c r="F45" s="144">
        <f t="shared" si="1"/>
        <v>3.4100318297832569E-2</v>
      </c>
      <c r="G45" s="145"/>
    </row>
    <row r="46" spans="1:7" ht="13">
      <c r="A46" s="6">
        <v>40603</v>
      </c>
      <c r="B46" s="144">
        <v>3.9413101674235396E-2</v>
      </c>
      <c r="C46" s="144">
        <v>6.638279895471455E-2</v>
      </c>
      <c r="D46" s="144">
        <v>4.3783644602374938E-2</v>
      </c>
      <c r="E46" s="144">
        <f t="shared" si="0"/>
        <v>1.4113947241393351E-2</v>
      </c>
      <c r="F46" s="144">
        <f t="shared" si="1"/>
        <v>3.4100318297832569E-2</v>
      </c>
      <c r="G46" s="131"/>
    </row>
    <row r="47" spans="1:7" ht="13">
      <c r="A47" s="6">
        <v>40695</v>
      </c>
      <c r="B47" s="144">
        <v>4.4114612319538393E-2</v>
      </c>
      <c r="C47" s="144">
        <v>4.6889910245269339E-2</v>
      </c>
      <c r="D47" s="144">
        <v>4.4364579517532921E-2</v>
      </c>
      <c r="E47" s="144">
        <f t="shared" si="0"/>
        <v>1.4113947241393351E-2</v>
      </c>
      <c r="F47" s="144">
        <f t="shared" si="1"/>
        <v>3.4100318297832569E-2</v>
      </c>
    </row>
    <row r="48" spans="1:7" ht="13">
      <c r="A48" s="6">
        <v>40787</v>
      </c>
      <c r="B48" s="144">
        <v>4.1548719615180252E-2</v>
      </c>
      <c r="C48" s="144">
        <v>5.9933139339645169E-2</v>
      </c>
      <c r="D48" s="144">
        <v>4.4207097372252147E-2</v>
      </c>
      <c r="E48" s="144">
        <f t="shared" si="0"/>
        <v>1.4113947241393351E-2</v>
      </c>
      <c r="F48" s="144">
        <f t="shared" si="1"/>
        <v>3.4100318297832569E-2</v>
      </c>
    </row>
    <row r="49" spans="1:6" ht="13">
      <c r="A49" s="6">
        <v>40878</v>
      </c>
      <c r="B49" s="144">
        <v>2.9313352821923155E-2</v>
      </c>
      <c r="C49" s="144">
        <v>5.0330347907008077E-2</v>
      </c>
      <c r="D49" s="144">
        <v>2.9356958282641843E-2</v>
      </c>
      <c r="E49" s="144">
        <f t="shared" si="0"/>
        <v>1.4113947241393351E-2</v>
      </c>
      <c r="F49" s="144">
        <f t="shared" si="1"/>
        <v>3.4100318297832569E-2</v>
      </c>
    </row>
    <row r="50" spans="1:6" ht="13">
      <c r="A50" s="6">
        <v>40969</v>
      </c>
      <c r="B50" s="144">
        <v>3.0069544045423502E-2</v>
      </c>
      <c r="C50" s="144">
        <v>4.6268728796090564E-2</v>
      </c>
      <c r="D50" s="144">
        <v>3.0350277706469253E-2</v>
      </c>
      <c r="E50" s="144">
        <f t="shared" si="0"/>
        <v>1.4113947241393351E-2</v>
      </c>
      <c r="F50" s="144">
        <f t="shared" si="1"/>
        <v>3.4100318297832569E-2</v>
      </c>
    </row>
    <row r="51" spans="1:6" ht="13">
      <c r="A51" s="6">
        <v>41061</v>
      </c>
      <c r="B51" s="144">
        <v>1.5949524769531154E-2</v>
      </c>
      <c r="C51" s="144">
        <v>2.8893088331897632E-2</v>
      </c>
      <c r="D51" s="144">
        <v>1.7748800759533889E-2</v>
      </c>
      <c r="E51" s="144">
        <f t="shared" si="0"/>
        <v>1.4113947241393351E-2</v>
      </c>
      <c r="F51" s="144">
        <f t="shared" si="1"/>
        <v>3.4100318297832569E-2</v>
      </c>
    </row>
    <row r="52" spans="1:6" ht="13">
      <c r="A52" s="6">
        <v>41153</v>
      </c>
      <c r="B52" s="144">
        <v>1.9072776083735032E-3</v>
      </c>
      <c r="C52" s="144">
        <v>1.8800161777906332E-2</v>
      </c>
      <c r="D52" s="144">
        <v>4.4145122909091672E-3</v>
      </c>
      <c r="E52" s="144">
        <f t="shared" si="0"/>
        <v>1.4113947241393351E-2</v>
      </c>
      <c r="F52" s="144">
        <f t="shared" si="1"/>
        <v>3.4100318297832569E-2</v>
      </c>
    </row>
    <row r="53" spans="1:6" ht="13">
      <c r="A53" s="6">
        <v>41244</v>
      </c>
      <c r="B53" s="144">
        <v>4.8856814076889687E-3</v>
      </c>
      <c r="C53" s="144">
        <v>1.5221918124087797E-2</v>
      </c>
      <c r="D53" s="144">
        <v>9.169994770299672E-3</v>
      </c>
      <c r="E53" s="144">
        <f t="shared" si="0"/>
        <v>1.4113947241393351E-2</v>
      </c>
      <c r="F53" s="144">
        <f t="shared" si="1"/>
        <v>3.4100318297832569E-2</v>
      </c>
    </row>
    <row r="54" spans="1:6" ht="13">
      <c r="A54" s="6">
        <v>41334</v>
      </c>
      <c r="B54" s="144">
        <v>1.2798042301535473E-2</v>
      </c>
      <c r="C54" s="144">
        <v>8.4154324113878687E-3</v>
      </c>
      <c r="D54" s="144">
        <v>1.3626757391315136E-2</v>
      </c>
      <c r="E54" s="144">
        <f t="shared" si="0"/>
        <v>1.4113947241393351E-2</v>
      </c>
      <c r="F54" s="144">
        <f t="shared" si="1"/>
        <v>3.4100318297832569E-2</v>
      </c>
    </row>
    <row r="55" spans="1:6" ht="13">
      <c r="A55" s="6">
        <v>41426</v>
      </c>
      <c r="B55" s="144">
        <v>1.6052509843240026E-2</v>
      </c>
      <c r="C55" s="144">
        <v>1.2114263284390692E-2</v>
      </c>
      <c r="D55" s="144">
        <v>1.5714104973137522E-2</v>
      </c>
      <c r="E55" s="144">
        <f t="shared" si="0"/>
        <v>1.4113947241393351E-2</v>
      </c>
      <c r="F55" s="144">
        <f t="shared" si="1"/>
        <v>3.4100318297832569E-2</v>
      </c>
    </row>
    <row r="56" spans="1:6" ht="13">
      <c r="A56" s="6">
        <v>41518</v>
      </c>
      <c r="B56" s="144">
        <v>2.1030837845765316E-2</v>
      </c>
      <c r="C56" s="144">
        <v>1.7959396833292285E-2</v>
      </c>
      <c r="D56" s="144">
        <v>2.0616651475725778E-2</v>
      </c>
      <c r="E56" s="144">
        <f t="shared" si="0"/>
        <v>1.4113947241393351E-2</v>
      </c>
      <c r="F56" s="144">
        <f t="shared" si="1"/>
        <v>3.4100318297832569E-2</v>
      </c>
    </row>
    <row r="57" spans="1:6" ht="13">
      <c r="A57" s="6">
        <v>41609</v>
      </c>
      <c r="B57" s="144">
        <v>2.4040974618218414E-2</v>
      </c>
      <c r="C57" s="144">
        <v>1.9636778937900168E-2</v>
      </c>
      <c r="D57" s="144">
        <v>2.3609689801504352E-2</v>
      </c>
      <c r="E57" s="144">
        <f t="shared" si="0"/>
        <v>1.4113947241393351E-2</v>
      </c>
      <c r="F57" s="144">
        <f>F58</f>
        <v>3.4100318297832569E-2</v>
      </c>
    </row>
    <row r="58" spans="1:6" ht="13">
      <c r="A58" s="6">
        <v>41699</v>
      </c>
      <c r="B58" s="144">
        <v>1.7591603258249489E-2</v>
      </c>
      <c r="C58" s="144">
        <v>1.6952369838091563E-2</v>
      </c>
      <c r="D58" s="144">
        <v>1.8007188826397291E-2</v>
      </c>
      <c r="E58" s="144">
        <f t="shared" si="0"/>
        <v>1.4113947241393351E-2</v>
      </c>
      <c r="F58" s="144">
        <f t="shared" ref="F58:F87" si="2">F59</f>
        <v>3.4100318297832569E-2</v>
      </c>
    </row>
    <row r="59" spans="1:6" ht="13">
      <c r="A59" s="6">
        <v>41791</v>
      </c>
      <c r="B59" s="144">
        <v>1.6437637949576533E-2</v>
      </c>
      <c r="C59" s="144">
        <v>3.6931732208554502E-2</v>
      </c>
      <c r="D59" s="144">
        <v>1.9849699250550579E-2</v>
      </c>
      <c r="E59" s="144">
        <f t="shared" si="0"/>
        <v>1.4113947241393351E-2</v>
      </c>
      <c r="F59" s="144">
        <f t="shared" si="2"/>
        <v>3.4100318297832569E-2</v>
      </c>
    </row>
    <row r="60" spans="1:6" ht="13">
      <c r="A60" s="6">
        <v>41883</v>
      </c>
      <c r="B60" s="144">
        <v>2.4027510200816504E-2</v>
      </c>
      <c r="C60" s="144">
        <v>2.428982448625927E-2</v>
      </c>
      <c r="D60" s="144">
        <v>2.4582043501052864E-2</v>
      </c>
      <c r="E60" s="144">
        <f t="shared" si="0"/>
        <v>1.4113947241393351E-2</v>
      </c>
      <c r="F60" s="144">
        <f t="shared" si="2"/>
        <v>3.4100318297832569E-2</v>
      </c>
    </row>
    <row r="61" spans="1:6" ht="13">
      <c r="A61" s="6">
        <v>41974</v>
      </c>
      <c r="B61" s="144">
        <v>1.8967654544773893E-2</v>
      </c>
      <c r="C61" s="144">
        <v>1.2414317216290938E-2</v>
      </c>
      <c r="D61" s="144">
        <v>1.8458973102744691E-2</v>
      </c>
      <c r="E61" s="144">
        <f t="shared" si="0"/>
        <v>1.4113947241393351E-2</v>
      </c>
      <c r="F61" s="144">
        <f t="shared" si="2"/>
        <v>3.4100318297832569E-2</v>
      </c>
    </row>
    <row r="62" spans="1:6" ht="13">
      <c r="A62" s="6">
        <v>42064</v>
      </c>
      <c r="B62" s="144">
        <v>2.1316143685569555E-2</v>
      </c>
      <c r="C62" s="144">
        <v>2.2420242892676079E-2</v>
      </c>
      <c r="D62" s="144">
        <v>2.206802592592827E-2</v>
      </c>
      <c r="E62" s="144">
        <f t="shared" si="0"/>
        <v>1.4113947241393351E-2</v>
      </c>
      <c r="F62" s="144">
        <f t="shared" si="2"/>
        <v>3.4100318297832569E-2</v>
      </c>
    </row>
    <row r="63" spans="1:6" ht="13">
      <c r="A63" s="6">
        <v>42156</v>
      </c>
      <c r="B63" s="144">
        <v>2.2868989562266018E-2</v>
      </c>
      <c r="C63" s="144">
        <v>8.5763746693461318E-3</v>
      </c>
      <c r="D63" s="144">
        <v>2.1017466924087902E-2</v>
      </c>
      <c r="E63" s="144">
        <f t="shared" si="0"/>
        <v>1.4113947241393351E-2</v>
      </c>
      <c r="F63" s="144">
        <f t="shared" si="2"/>
        <v>3.4100318297832569E-2</v>
      </c>
    </row>
    <row r="64" spans="1:6" ht="13">
      <c r="A64" s="6">
        <v>42248</v>
      </c>
      <c r="B64" s="144">
        <v>2.7758039306768678E-2</v>
      </c>
      <c r="C64" s="144">
        <v>2.8073302164667524E-2</v>
      </c>
      <c r="D64" s="144">
        <v>2.8441802262367588E-2</v>
      </c>
      <c r="E64" s="144">
        <f t="shared" si="0"/>
        <v>1.4113947241393351E-2</v>
      </c>
      <c r="F64" s="144">
        <f t="shared" si="2"/>
        <v>3.4100318297832569E-2</v>
      </c>
    </row>
    <row r="65" spans="1:6" ht="13">
      <c r="A65" s="6">
        <v>42339</v>
      </c>
      <c r="B65" s="144">
        <v>3.0081764557774004E-2</v>
      </c>
      <c r="C65" s="144">
        <v>2.8721501363603297E-2</v>
      </c>
      <c r="D65" s="144">
        <v>3.0493890097189835E-2</v>
      </c>
      <c r="E65" s="144">
        <f t="shared" si="0"/>
        <v>1.4113947241393351E-2</v>
      </c>
      <c r="F65" s="144">
        <f t="shared" si="2"/>
        <v>3.4100318297832569E-2</v>
      </c>
    </row>
    <row r="66" spans="1:6" ht="13">
      <c r="A66" s="6">
        <v>42430</v>
      </c>
      <c r="B66" s="144">
        <v>3.2562592054377726E-2</v>
      </c>
      <c r="C66" s="144">
        <v>2.3153558391871387E-2</v>
      </c>
      <c r="D66" s="144">
        <v>3.1674013089870501E-2</v>
      </c>
      <c r="E66" s="144">
        <f t="shared" si="0"/>
        <v>1.4113947241393351E-2</v>
      </c>
      <c r="F66" s="144">
        <f t="shared" si="2"/>
        <v>3.4100318297832569E-2</v>
      </c>
    </row>
    <row r="67" spans="1:6" ht="13">
      <c r="A67" s="6">
        <v>42522</v>
      </c>
      <c r="B67" s="144">
        <v>3.5955962155404864E-2</v>
      </c>
      <c r="C67" s="144">
        <v>2.4342745861733128E-2</v>
      </c>
      <c r="D67" s="144">
        <v>3.4934181986345125E-2</v>
      </c>
      <c r="E67" s="144">
        <f t="shared" si="0"/>
        <v>1.4113947241393351E-2</v>
      </c>
      <c r="F67" s="144">
        <f t="shared" si="2"/>
        <v>3.4100318297832569E-2</v>
      </c>
    </row>
    <row r="68" spans="1:6" ht="13">
      <c r="A68" s="6">
        <v>42614</v>
      </c>
      <c r="B68" s="144">
        <v>3.5884950385544512E-2</v>
      </c>
      <c r="C68" s="144">
        <v>1.7365447352761132E-2</v>
      </c>
      <c r="D68" s="144">
        <v>3.3682717277173646E-2</v>
      </c>
      <c r="E68" s="144">
        <f t="shared" si="0"/>
        <v>1.4113947241393351E-2</v>
      </c>
      <c r="F68" s="144">
        <f t="shared" si="2"/>
        <v>3.4100318297832569E-2</v>
      </c>
    </row>
    <row r="69" spans="1:6" ht="13">
      <c r="A69" s="6">
        <v>42705</v>
      </c>
      <c r="B69" s="144">
        <v>3.8348305442216013E-2</v>
      </c>
      <c r="C69" s="144">
        <v>2.8174678040737033E-2</v>
      </c>
      <c r="D69" s="144">
        <v>3.7495385269938897E-2</v>
      </c>
      <c r="E69" s="144">
        <f t="shared" si="0"/>
        <v>1.4113947241393351E-2</v>
      </c>
      <c r="F69" s="144">
        <f t="shared" si="2"/>
        <v>3.4100318297832569E-2</v>
      </c>
    </row>
    <row r="70" spans="1:6" ht="13">
      <c r="A70" s="6">
        <v>42795</v>
      </c>
      <c r="B70" s="144">
        <v>3.8072142018090283E-2</v>
      </c>
      <c r="C70" s="144">
        <v>2.0690354530474409E-2</v>
      </c>
      <c r="D70" s="144">
        <v>3.6037011512653594E-2</v>
      </c>
      <c r="E70" s="144">
        <f t="shared" si="0"/>
        <v>1.4113947241393351E-2</v>
      </c>
      <c r="F70" s="144">
        <f t="shared" si="2"/>
        <v>3.4100318297832569E-2</v>
      </c>
    </row>
    <row r="71" spans="1:6" ht="13">
      <c r="A71" s="6">
        <v>42887</v>
      </c>
      <c r="B71" s="144">
        <v>4.2417738851050935E-2</v>
      </c>
      <c r="C71" s="144">
        <v>3.0464708987204547E-2</v>
      </c>
      <c r="D71" s="144">
        <v>4.1262727806866017E-2</v>
      </c>
      <c r="E71" s="144">
        <f t="shared" si="0"/>
        <v>1.4113947241393351E-2</v>
      </c>
      <c r="F71" s="144">
        <f t="shared" si="2"/>
        <v>3.4100318297832569E-2</v>
      </c>
    </row>
    <row r="72" spans="1:6" ht="13">
      <c r="A72" s="6">
        <v>42979</v>
      </c>
      <c r="B72" s="144">
        <v>3.481997185290564E-2</v>
      </c>
      <c r="C72" s="144">
        <v>3.0213520095140334E-2</v>
      </c>
      <c r="D72" s="144">
        <v>3.4400740237092498E-2</v>
      </c>
      <c r="E72" s="144">
        <f t="shared" si="0"/>
        <v>1.4113947241393351E-2</v>
      </c>
      <c r="F72" s="144">
        <f t="shared" si="2"/>
        <v>3.4100318297832569E-2</v>
      </c>
    </row>
    <row r="73" spans="1:6" ht="13">
      <c r="A73" s="6">
        <v>43070</v>
      </c>
      <c r="B73" s="131">
        <v>4.4589890434098889E-2</v>
      </c>
      <c r="C73" s="131">
        <v>2.6483647050447257E-2</v>
      </c>
      <c r="D73" s="131">
        <v>4.2024765314510271E-2</v>
      </c>
      <c r="E73" s="144">
        <f>E74</f>
        <v>1.4113947241393351E-2</v>
      </c>
      <c r="F73" s="144">
        <f t="shared" si="2"/>
        <v>3.4100318297832569E-2</v>
      </c>
    </row>
    <row r="74" spans="1:6" ht="13">
      <c r="A74" s="6">
        <v>43160</v>
      </c>
      <c r="B74" s="131">
        <v>4.1806809926355548E-2</v>
      </c>
      <c r="C74" s="131">
        <v>3.1997959122185948E-2</v>
      </c>
      <c r="D74" s="131">
        <v>4.0618775956931197E-2</v>
      </c>
      <c r="E74" s="144">
        <f t="shared" si="0"/>
        <v>1.4113947241393351E-2</v>
      </c>
      <c r="F74" s="144">
        <f t="shared" si="2"/>
        <v>3.4100318297832569E-2</v>
      </c>
    </row>
    <row r="75" spans="1:6" ht="13">
      <c r="A75" s="6">
        <v>43252</v>
      </c>
      <c r="B75" s="131">
        <v>2.9444895592276366E-2</v>
      </c>
      <c r="C75" s="131">
        <v>3.2311218640477257E-2</v>
      </c>
      <c r="D75" s="131">
        <v>2.9879697892492674E-2</v>
      </c>
      <c r="E75" s="144">
        <f t="shared" ref="E75:E87" si="3">E76</f>
        <v>1.4113947241393351E-2</v>
      </c>
      <c r="F75" s="144">
        <f t="shared" si="2"/>
        <v>3.4100318297832569E-2</v>
      </c>
    </row>
    <row r="76" spans="1:6" ht="13">
      <c r="A76" s="6">
        <v>43344</v>
      </c>
      <c r="B76" s="131">
        <v>3.1853432749368471E-2</v>
      </c>
      <c r="C76" s="131">
        <v>3.6662296625100232E-2</v>
      </c>
      <c r="D76" s="131">
        <v>3.2621987299650268E-2</v>
      </c>
      <c r="E76" s="144">
        <f t="shared" si="3"/>
        <v>1.4113947241393351E-2</v>
      </c>
      <c r="F76" s="144">
        <f t="shared" si="2"/>
        <v>3.4100318297832569E-2</v>
      </c>
    </row>
    <row r="77" spans="1:6" ht="13">
      <c r="A77" s="6">
        <v>43435</v>
      </c>
      <c r="B77" s="131">
        <v>2.0489448336052707E-2</v>
      </c>
      <c r="C77" s="131">
        <v>5.3038830210039967E-2</v>
      </c>
      <c r="D77" s="131">
        <v>2.5081259560111757E-2</v>
      </c>
      <c r="E77" s="144">
        <f t="shared" si="3"/>
        <v>1.4113947241393351E-2</v>
      </c>
      <c r="F77" s="144">
        <f t="shared" si="2"/>
        <v>3.4100318297832569E-2</v>
      </c>
    </row>
    <row r="78" spans="1:6" ht="13">
      <c r="A78" s="6">
        <v>43525</v>
      </c>
      <c r="B78" s="131">
        <v>1.8263693871793274E-2</v>
      </c>
      <c r="C78" s="131">
        <v>5.5732289503349852E-2</v>
      </c>
      <c r="D78" s="131">
        <v>2.3016577460958976E-2</v>
      </c>
      <c r="E78" s="144">
        <f t="shared" si="3"/>
        <v>1.4113947241393351E-2</v>
      </c>
      <c r="F78" s="144">
        <f t="shared" si="2"/>
        <v>3.4100318297832569E-2</v>
      </c>
    </row>
    <row r="79" spans="1:6" ht="13">
      <c r="A79" s="6">
        <v>43617</v>
      </c>
      <c r="B79" s="131">
        <v>1.7772094699553431E-2</v>
      </c>
      <c r="C79" s="131">
        <v>5.3997557180684108E-2</v>
      </c>
      <c r="D79" s="131">
        <v>2.2318419249601318E-2</v>
      </c>
      <c r="E79" s="144">
        <f t="shared" si="3"/>
        <v>1.4113947241393351E-2</v>
      </c>
      <c r="F79" s="144">
        <f t="shared" si="2"/>
        <v>3.4100318297832569E-2</v>
      </c>
    </row>
    <row r="80" spans="1:6" ht="13">
      <c r="A80" s="6">
        <v>43709</v>
      </c>
      <c r="B80" s="131">
        <v>9.2443367767838236E-3</v>
      </c>
      <c r="C80" s="131">
        <v>5.1616984455324477E-2</v>
      </c>
      <c r="D80" s="131">
        <v>1.4469932775067251E-2</v>
      </c>
      <c r="E80" s="144">
        <f t="shared" si="3"/>
        <v>1.4113947241393351E-2</v>
      </c>
      <c r="F80" s="144">
        <f t="shared" si="2"/>
        <v>3.4100318297832569E-2</v>
      </c>
    </row>
    <row r="81" spans="1:6" ht="13">
      <c r="A81" s="6">
        <v>43800</v>
      </c>
      <c r="B81" s="131">
        <v>1.2517388115297123E-2</v>
      </c>
      <c r="C81" s="131">
        <v>3.9018902791390975E-2</v>
      </c>
      <c r="D81" s="131">
        <v>1.5470086124778515E-2</v>
      </c>
      <c r="E81" s="144">
        <f t="shared" si="3"/>
        <v>1.4113947241393351E-2</v>
      </c>
      <c r="F81" s="144">
        <f t="shared" si="2"/>
        <v>3.4100318297832569E-2</v>
      </c>
    </row>
    <row r="82" spans="1:6" ht="13">
      <c r="A82" s="6">
        <v>43891</v>
      </c>
      <c r="B82" s="131">
        <v>1.5048065640179464E-2</v>
      </c>
      <c r="C82" s="131">
        <v>3.5578704485668355E-2</v>
      </c>
      <c r="D82" s="131">
        <v>1.7163617747193438E-2</v>
      </c>
      <c r="E82" s="144">
        <f t="shared" si="3"/>
        <v>1.4113947241393351E-2</v>
      </c>
      <c r="F82" s="144">
        <f t="shared" si="2"/>
        <v>3.4100318297832569E-2</v>
      </c>
    </row>
    <row r="83" spans="1:6" ht="13">
      <c r="A83" s="6">
        <v>43983</v>
      </c>
      <c r="B83" s="131">
        <v>-4.0203974702797129E-2</v>
      </c>
      <c r="C83" s="131">
        <v>2.7654700195081983E-2</v>
      </c>
      <c r="D83" s="131">
        <v>-3.1626898722080243E-2</v>
      </c>
      <c r="E83" s="144">
        <f t="shared" si="3"/>
        <v>1.4113947241393351E-2</v>
      </c>
      <c r="F83" s="144">
        <f t="shared" si="2"/>
        <v>3.4100318297832569E-2</v>
      </c>
    </row>
    <row r="84" spans="1:6" ht="13">
      <c r="A84" s="6">
        <v>44075</v>
      </c>
      <c r="B84" s="131">
        <v>-4.7431850820832344E-2</v>
      </c>
      <c r="C84" s="131">
        <v>3.6310016126454236E-2</v>
      </c>
      <c r="D84" s="131">
        <v>-1.712500779740278E-2</v>
      </c>
      <c r="E84" s="144">
        <f t="shared" si="3"/>
        <v>1.4113947241393351E-2</v>
      </c>
      <c r="F84" s="144">
        <f t="shared" si="2"/>
        <v>3.4100318297832569E-2</v>
      </c>
    </row>
    <row r="85" spans="1:6" ht="13">
      <c r="A85" s="6">
        <v>44166</v>
      </c>
      <c r="B85" s="131">
        <v>-6.2423137199264511E-2</v>
      </c>
      <c r="C85" s="131">
        <v>5.8700599429176936E-2</v>
      </c>
      <c r="D85" s="131">
        <v>-4.609825776998755E-2</v>
      </c>
      <c r="E85" s="144">
        <f t="shared" si="3"/>
        <v>1.4113947241393351E-2</v>
      </c>
      <c r="F85" s="144">
        <f t="shared" si="2"/>
        <v>3.4100318297832569E-2</v>
      </c>
    </row>
    <row r="86" spans="1:6" ht="13">
      <c r="A86" s="6">
        <v>44256</v>
      </c>
      <c r="B86" s="131">
        <v>-7.7179839801413852E-2</v>
      </c>
      <c r="C86" s="131">
        <v>6.089980988969157E-2</v>
      </c>
      <c r="D86" s="131">
        <v>-5.8713613291579425E-2</v>
      </c>
      <c r="E86" s="144">
        <f t="shared" si="3"/>
        <v>1.4113947241393351E-2</v>
      </c>
      <c r="F86" s="144">
        <f t="shared" si="2"/>
        <v>3.4100318297832569E-2</v>
      </c>
    </row>
    <row r="87" spans="1:6" ht="13">
      <c r="A87" s="6">
        <v>44348</v>
      </c>
      <c r="B87" s="131">
        <v>-3.0419038788375485E-2</v>
      </c>
      <c r="C87" s="131">
        <v>9.2808776144236216E-2</v>
      </c>
      <c r="D87" s="131">
        <v>-1.3413075293981169E-2</v>
      </c>
      <c r="E87" s="144">
        <f t="shared" si="3"/>
        <v>1.4113947241393351E-2</v>
      </c>
      <c r="F87" s="144">
        <f t="shared" si="2"/>
        <v>3.4100318297832569E-2</v>
      </c>
    </row>
    <row r="88" spans="1:6" ht="13">
      <c r="A88" s="6">
        <v>44440</v>
      </c>
      <c r="B88" s="131">
        <v>-1.1973076260425874E-2</v>
      </c>
      <c r="C88" s="131">
        <v>0.10093358349744519</v>
      </c>
      <c r="D88" s="131">
        <v>-1.6215834664377038E-2</v>
      </c>
      <c r="E88" s="144">
        <v>1.4113947241393351E-2</v>
      </c>
      <c r="F88" s="144">
        <v>3.4100318297832569E-2</v>
      </c>
    </row>
  </sheetData>
  <phoneticPr fontId="0" type="noConversion"/>
  <hyperlinks>
    <hyperlink ref="H1" location="Contents!A1" display="Contents page" xr:uid="{00000000-0004-0000-1B00-000000000000}"/>
    <hyperlink ref="B1" location="'Figure 1'!A1" display="Figure 1: Rent Indices" xr:uid="{00000000-0004-0000-1B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/>
  <dimension ref="A1:S96"/>
  <sheetViews>
    <sheetView zoomScaleNormal="100" workbookViewId="0">
      <pane xSplit="1" ySplit="5" topLeftCell="B6" activePane="bottomRight" state="frozen"/>
      <selection activeCell="B5" sqref="B5"/>
      <selection pane="topRight" activeCell="B5" sqref="B5"/>
      <selection pane="bottomLeft" activeCell="B5" sqref="B5"/>
      <selection pane="bottomRight" activeCell="B6" sqref="B6"/>
    </sheetView>
  </sheetViews>
  <sheetFormatPr baseColWidth="10" defaultColWidth="9.19921875" defaultRowHeight="13"/>
  <cols>
    <col min="1" max="1" width="9.19921875" style="132"/>
    <col min="2" max="2" width="11.3984375" style="132" customWidth="1"/>
    <col min="3" max="3" width="9.19921875" style="132"/>
    <col min="4" max="5" width="15.796875" style="132" customWidth="1"/>
    <col min="6" max="6" width="8.796875" style="132" customWidth="1"/>
    <col min="7" max="8" width="9.19921875" style="132"/>
    <col min="9" max="9" width="10" style="132" customWidth="1"/>
    <col min="10" max="11" width="9.19921875" style="132"/>
    <col min="12" max="12" width="12" style="10" customWidth="1"/>
    <col min="13" max="18" width="9.19921875" style="132"/>
    <col min="19" max="19" width="14.796875" style="10" customWidth="1"/>
    <col min="20" max="16384" width="9.19921875" style="132"/>
  </cols>
  <sheetData>
    <row r="1" spans="1:19" ht="28.5" customHeight="1">
      <c r="A1" s="184" t="s">
        <v>341</v>
      </c>
      <c r="L1" s="133" t="s">
        <v>366</v>
      </c>
      <c r="S1" s="133" t="s">
        <v>366</v>
      </c>
    </row>
    <row r="2" spans="1:19" ht="33" customHeight="1">
      <c r="A2" s="7"/>
      <c r="B2" s="184" t="s">
        <v>343</v>
      </c>
      <c r="O2" s="184" t="s">
        <v>354</v>
      </c>
    </row>
    <row r="3" spans="1:19" ht="33.75" customHeight="1">
      <c r="B3" s="31" t="s">
        <v>322</v>
      </c>
      <c r="O3" s="32" t="s">
        <v>284</v>
      </c>
    </row>
    <row r="4" spans="1:19" ht="26.25" customHeight="1">
      <c r="B4" s="237" t="s">
        <v>14</v>
      </c>
      <c r="C4" s="237"/>
      <c r="D4" s="237"/>
      <c r="E4" s="237"/>
      <c r="F4" s="237"/>
      <c r="G4" s="237" t="s">
        <v>147</v>
      </c>
      <c r="H4" s="237"/>
      <c r="I4" s="237"/>
      <c r="J4" s="237" t="s">
        <v>143</v>
      </c>
      <c r="K4" s="237"/>
      <c r="O4" s="7"/>
      <c r="P4" s="237" t="s">
        <v>14</v>
      </c>
      <c r="Q4" s="237" t="s">
        <v>147</v>
      </c>
      <c r="R4" s="237" t="s">
        <v>143</v>
      </c>
    </row>
    <row r="5" spans="1:19" s="234" customFormat="1" ht="41.25" customHeight="1">
      <c r="B5" s="236" t="s">
        <v>349</v>
      </c>
      <c r="C5" s="236" t="s">
        <v>410</v>
      </c>
      <c r="D5" s="236" t="s">
        <v>426</v>
      </c>
      <c r="E5" s="236" t="s">
        <v>427</v>
      </c>
      <c r="F5" s="236"/>
      <c r="G5" s="236" t="s">
        <v>349</v>
      </c>
      <c r="H5" s="236" t="s">
        <v>410</v>
      </c>
      <c r="I5" s="236"/>
      <c r="J5" s="236" t="s">
        <v>349</v>
      </c>
      <c r="K5" s="236" t="s">
        <v>410</v>
      </c>
      <c r="L5" s="235"/>
      <c r="P5" s="236" t="s">
        <v>296</v>
      </c>
      <c r="Q5" s="236" t="s">
        <v>296</v>
      </c>
      <c r="R5" s="236" t="s">
        <v>296</v>
      </c>
      <c r="S5" s="235"/>
    </row>
    <row r="6" spans="1:19">
      <c r="A6" s="8">
        <v>36220</v>
      </c>
      <c r="B6" s="75">
        <v>250037</v>
      </c>
      <c r="G6" s="75">
        <v>198147</v>
      </c>
      <c r="H6" s="134"/>
      <c r="I6" s="134"/>
      <c r="J6" s="75">
        <v>51819</v>
      </c>
      <c r="K6" s="134"/>
      <c r="L6" s="11"/>
      <c r="O6" s="8">
        <v>42614</v>
      </c>
      <c r="P6" s="138">
        <v>0.18</v>
      </c>
      <c r="Q6" s="138">
        <v>7.6999999999999999E-2</v>
      </c>
      <c r="R6" s="131">
        <v>0.59699999999999998</v>
      </c>
    </row>
    <row r="7" spans="1:19">
      <c r="A7" s="8">
        <v>36312</v>
      </c>
      <c r="B7" s="75">
        <v>254223</v>
      </c>
      <c r="C7" s="135"/>
      <c r="G7" s="75">
        <v>201319</v>
      </c>
      <c r="H7" s="134"/>
      <c r="I7" s="134"/>
      <c r="J7" s="75">
        <v>52821</v>
      </c>
      <c r="K7" s="134"/>
      <c r="L7" s="11"/>
      <c r="M7" s="136"/>
      <c r="O7" s="8">
        <v>42705</v>
      </c>
      <c r="P7" s="138">
        <v>0.17299999999999999</v>
      </c>
      <c r="Q7" s="138">
        <v>7.2999999999999995E-2</v>
      </c>
      <c r="R7" s="131">
        <v>0.56499999999999995</v>
      </c>
    </row>
    <row r="8" spans="1:19">
      <c r="A8" s="8">
        <v>36404</v>
      </c>
      <c r="B8" s="75">
        <v>256297</v>
      </c>
      <c r="C8" s="135"/>
      <c r="G8" s="75">
        <v>203116</v>
      </c>
      <c r="H8" s="134"/>
      <c r="I8" s="134"/>
      <c r="J8" s="75">
        <v>53092</v>
      </c>
      <c r="K8" s="134"/>
      <c r="L8" s="11"/>
      <c r="M8" s="136"/>
      <c r="O8" s="8">
        <v>42795</v>
      </c>
      <c r="P8" s="138">
        <v>0.14899999999999999</v>
      </c>
      <c r="Q8" s="138">
        <v>5.8000000000000003E-2</v>
      </c>
      <c r="R8" s="131">
        <v>0.54700000000000004</v>
      </c>
    </row>
    <row r="9" spans="1:19">
      <c r="A9" s="8">
        <v>36495</v>
      </c>
      <c r="B9" s="75">
        <v>258339</v>
      </c>
      <c r="C9" s="135"/>
      <c r="G9" s="75">
        <v>204911</v>
      </c>
      <c r="H9" s="134"/>
      <c r="I9" s="134"/>
      <c r="J9" s="75">
        <v>53326</v>
      </c>
      <c r="K9" s="134"/>
      <c r="L9" s="11"/>
      <c r="M9" s="136"/>
      <c r="N9" s="135"/>
      <c r="O9" s="8">
        <v>42887</v>
      </c>
      <c r="P9" s="138">
        <v>0.17100000000000001</v>
      </c>
      <c r="Q9" s="138">
        <v>6.5000000000000002E-2</v>
      </c>
      <c r="R9" s="131">
        <v>0.57699999999999996</v>
      </c>
    </row>
    <row r="10" spans="1:19">
      <c r="A10" s="8">
        <v>36586</v>
      </c>
      <c r="B10" s="75">
        <v>265167</v>
      </c>
      <c r="C10" s="135"/>
      <c r="G10" s="75">
        <v>210205</v>
      </c>
      <c r="H10" s="134"/>
      <c r="I10" s="134"/>
      <c r="J10" s="75">
        <v>54824</v>
      </c>
      <c r="K10" s="134"/>
      <c r="L10" s="11"/>
      <c r="M10" s="136"/>
      <c r="N10" s="135"/>
      <c r="O10" s="8">
        <v>42979</v>
      </c>
      <c r="P10" s="138">
        <v>0.155</v>
      </c>
      <c r="Q10" s="138">
        <v>0.06</v>
      </c>
      <c r="R10" s="131">
        <v>0.55900000000000005</v>
      </c>
    </row>
    <row r="11" spans="1:19">
      <c r="A11" s="8">
        <v>36678</v>
      </c>
      <c r="B11" s="75">
        <v>267111</v>
      </c>
      <c r="C11" s="135">
        <f t="shared" ref="C11:C61" si="0">(B11-B7)/B7</f>
        <v>5.0695649095479169E-2</v>
      </c>
      <c r="D11" s="135">
        <f t="shared" ref="D11:E73" si="1">D12</f>
        <v>2.6518941663784556E-2</v>
      </c>
      <c r="E11" s="135">
        <f t="shared" si="1"/>
        <v>3.986569200252206E-2</v>
      </c>
      <c r="F11" s="137"/>
      <c r="G11" s="75">
        <v>211877</v>
      </c>
      <c r="H11" s="134"/>
      <c r="I11" s="134"/>
      <c r="J11" s="75">
        <v>55094</v>
      </c>
      <c r="K11" s="134"/>
      <c r="L11" s="11"/>
      <c r="M11" s="136"/>
      <c r="N11" s="135"/>
      <c r="O11" s="8">
        <v>43070</v>
      </c>
      <c r="P11" s="138">
        <v>0.154</v>
      </c>
      <c r="Q11" s="138">
        <v>0.06</v>
      </c>
      <c r="R11" s="131">
        <v>0.53800000000000003</v>
      </c>
    </row>
    <row r="12" spans="1:19">
      <c r="A12" s="8">
        <v>36770</v>
      </c>
      <c r="B12" s="75">
        <v>271174</v>
      </c>
      <c r="C12" s="135">
        <f t="shared" si="0"/>
        <v>5.8045938891208244E-2</v>
      </c>
      <c r="D12" s="135">
        <f t="shared" si="1"/>
        <v>2.6518941663784556E-2</v>
      </c>
      <c r="E12" s="135">
        <f t="shared" si="1"/>
        <v>3.986569200252206E-2</v>
      </c>
      <c r="F12" s="137"/>
      <c r="G12" s="75">
        <v>215604</v>
      </c>
      <c r="H12" s="135">
        <f>(G12-G8)/G8</f>
        <v>6.1482108745741351E-2</v>
      </c>
      <c r="I12" s="135"/>
      <c r="J12" s="75">
        <v>55436</v>
      </c>
      <c r="K12" s="135">
        <f t="shared" ref="K12:K56" si="2">(J12-J8)/J8</f>
        <v>4.4149777744292927E-2</v>
      </c>
      <c r="L12" s="11"/>
      <c r="M12" s="136"/>
      <c r="N12" s="135"/>
      <c r="O12" s="8">
        <v>43160</v>
      </c>
      <c r="P12" s="138">
        <v>0.13100000000000001</v>
      </c>
      <c r="Q12" s="138">
        <v>4.8000000000000001E-2</v>
      </c>
      <c r="R12" s="131">
        <v>0.51300000000000001</v>
      </c>
    </row>
    <row r="13" spans="1:19">
      <c r="A13" s="8">
        <v>36861</v>
      </c>
      <c r="B13" s="75">
        <v>272711</v>
      </c>
      <c r="C13" s="135">
        <f t="shared" si="0"/>
        <v>5.5632328065061798E-2</v>
      </c>
      <c r="D13" s="135">
        <f t="shared" si="1"/>
        <v>2.6518941663784556E-2</v>
      </c>
      <c r="E13" s="135">
        <f t="shared" si="1"/>
        <v>3.986569200252206E-2</v>
      </c>
      <c r="F13" s="137"/>
      <c r="G13" s="75">
        <v>217609</v>
      </c>
      <c r="H13" s="135">
        <f t="shared" ref="H13:H56" si="3">(G13-G9)/G9</f>
        <v>6.1968366754347012E-2</v>
      </c>
      <c r="I13" s="135"/>
      <c r="J13" s="75">
        <v>54983</v>
      </c>
      <c r="K13" s="135">
        <f t="shared" si="2"/>
        <v>3.1073022540599331E-2</v>
      </c>
      <c r="L13" s="11"/>
      <c r="M13" s="136"/>
      <c r="N13" s="135"/>
      <c r="O13" s="8">
        <v>43252</v>
      </c>
      <c r="P13" s="138">
        <v>0.155</v>
      </c>
      <c r="Q13" s="138">
        <v>6.2E-2</v>
      </c>
      <c r="R13" s="131">
        <v>0.53600000000000003</v>
      </c>
    </row>
    <row r="14" spans="1:19">
      <c r="A14" s="8">
        <v>36951</v>
      </c>
      <c r="B14" s="75">
        <v>278105</v>
      </c>
      <c r="C14" s="135">
        <f t="shared" si="0"/>
        <v>4.879189341056768E-2</v>
      </c>
      <c r="D14" s="135">
        <f t="shared" si="1"/>
        <v>2.6518941663784556E-2</v>
      </c>
      <c r="E14" s="135">
        <f t="shared" si="1"/>
        <v>3.986569200252206E-2</v>
      </c>
      <c r="F14" s="137"/>
      <c r="G14" s="75">
        <v>222435</v>
      </c>
      <c r="H14" s="135">
        <f t="shared" si="3"/>
        <v>5.8181299207916079E-2</v>
      </c>
      <c r="I14" s="135"/>
      <c r="J14" s="75">
        <v>55564</v>
      </c>
      <c r="K14" s="135">
        <f t="shared" si="2"/>
        <v>1.349773821683934E-2</v>
      </c>
      <c r="L14" s="11"/>
      <c r="M14" s="136"/>
      <c r="N14" s="135"/>
      <c r="O14" s="8">
        <v>43344</v>
      </c>
      <c r="P14" s="138">
        <v>0.13900000000000001</v>
      </c>
      <c r="Q14" s="138">
        <v>5.6000000000000001E-2</v>
      </c>
      <c r="R14" s="131">
        <v>0.51700000000000002</v>
      </c>
    </row>
    <row r="15" spans="1:19">
      <c r="A15" s="8">
        <v>37043</v>
      </c>
      <c r="B15" s="75">
        <v>277963</v>
      </c>
      <c r="C15" s="135">
        <f t="shared" si="0"/>
        <v>4.0627304753454559E-2</v>
      </c>
      <c r="D15" s="135">
        <f t="shared" si="1"/>
        <v>2.6518941663784556E-2</v>
      </c>
      <c r="E15" s="135">
        <f t="shared" si="1"/>
        <v>3.986569200252206E-2</v>
      </c>
      <c r="F15" s="137"/>
      <c r="G15" s="75">
        <v>222404</v>
      </c>
      <c r="H15" s="135">
        <f t="shared" si="3"/>
        <v>4.9684486754107339E-2</v>
      </c>
      <c r="I15" s="135"/>
      <c r="J15" s="75">
        <v>55476</v>
      </c>
      <c r="K15" s="135">
        <f t="shared" si="2"/>
        <v>6.933604385232512E-3</v>
      </c>
      <c r="L15" s="11"/>
      <c r="M15" s="136"/>
      <c r="N15" s="135"/>
      <c r="O15" s="8">
        <v>43435</v>
      </c>
      <c r="P15" s="138">
        <v>0.13200000000000001</v>
      </c>
      <c r="Q15" s="138">
        <v>5.3999999999999999E-2</v>
      </c>
      <c r="R15" s="131">
        <v>0.47199999999999998</v>
      </c>
    </row>
    <row r="16" spans="1:19">
      <c r="A16" s="8">
        <v>37135</v>
      </c>
      <c r="B16" s="75">
        <v>279688</v>
      </c>
      <c r="C16" s="135">
        <f t="shared" si="0"/>
        <v>3.1396815328903212E-2</v>
      </c>
      <c r="D16" s="135">
        <f t="shared" si="1"/>
        <v>2.6518941663784556E-2</v>
      </c>
      <c r="E16" s="135">
        <f t="shared" si="1"/>
        <v>3.986569200252206E-2</v>
      </c>
      <c r="F16" s="137"/>
      <c r="G16" s="75">
        <v>223935</v>
      </c>
      <c r="H16" s="135">
        <f t="shared" si="3"/>
        <v>3.864028496688373E-2</v>
      </c>
      <c r="I16" s="135"/>
      <c r="J16" s="75">
        <v>55690</v>
      </c>
      <c r="K16" s="135">
        <f t="shared" si="2"/>
        <v>4.5818601630709284E-3</v>
      </c>
      <c r="L16" s="11"/>
      <c r="M16" s="136"/>
      <c r="N16" s="135"/>
      <c r="O16" s="8">
        <v>43525</v>
      </c>
      <c r="P16" s="138">
        <v>0.11799999999999999</v>
      </c>
      <c r="Q16" s="138">
        <v>5.0999999999999997E-2</v>
      </c>
      <c r="R16" s="131">
        <v>0.45200000000000001</v>
      </c>
    </row>
    <row r="17" spans="1:18">
      <c r="A17" s="8">
        <v>37226</v>
      </c>
      <c r="B17" s="75">
        <v>280705</v>
      </c>
      <c r="C17" s="135">
        <f t="shared" si="0"/>
        <v>2.9313082347246718E-2</v>
      </c>
      <c r="D17" s="135">
        <f t="shared" si="1"/>
        <v>2.6518941663784556E-2</v>
      </c>
      <c r="E17" s="135">
        <f t="shared" si="1"/>
        <v>3.986569200252206E-2</v>
      </c>
      <c r="F17" s="137"/>
      <c r="G17" s="75">
        <v>224866</v>
      </c>
      <c r="H17" s="135">
        <f t="shared" si="3"/>
        <v>3.3348804507166527E-2</v>
      </c>
      <c r="I17" s="135"/>
      <c r="J17" s="75">
        <v>55799</v>
      </c>
      <c r="K17" s="135">
        <f t="shared" si="2"/>
        <v>1.4840950839350345E-2</v>
      </c>
      <c r="L17" s="11"/>
      <c r="M17" s="136"/>
      <c r="N17" s="135"/>
      <c r="O17" s="8">
        <v>43617</v>
      </c>
      <c r="P17" s="138">
        <v>0.13200000000000001</v>
      </c>
      <c r="Q17" s="138">
        <v>5.8999999999999997E-2</v>
      </c>
      <c r="R17" s="131">
        <v>0.44700000000000001</v>
      </c>
    </row>
    <row r="18" spans="1:18">
      <c r="A18" s="8">
        <v>37316</v>
      </c>
      <c r="B18" s="75">
        <v>286497</v>
      </c>
      <c r="C18" s="135">
        <f t="shared" si="0"/>
        <v>3.017565308067097E-2</v>
      </c>
      <c r="D18" s="135">
        <f t="shared" si="1"/>
        <v>2.6518941663784556E-2</v>
      </c>
      <c r="E18" s="135">
        <f t="shared" si="1"/>
        <v>3.986569200252206E-2</v>
      </c>
      <c r="F18" s="137"/>
      <c r="G18" s="75">
        <v>229862</v>
      </c>
      <c r="H18" s="135">
        <f t="shared" si="3"/>
        <v>3.3389529525479356E-2</v>
      </c>
      <c r="I18" s="135"/>
      <c r="J18" s="75">
        <v>56600</v>
      </c>
      <c r="K18" s="135">
        <f t="shared" si="2"/>
        <v>1.8645165934777913E-2</v>
      </c>
      <c r="L18" s="11"/>
      <c r="M18" s="136"/>
      <c r="N18" s="135"/>
      <c r="O18" s="8">
        <v>43709</v>
      </c>
      <c r="P18" s="138">
        <v>0.14199999999999999</v>
      </c>
      <c r="Q18" s="138">
        <v>7.2999999999999995E-2</v>
      </c>
      <c r="R18" s="131">
        <v>0.46800000000000003</v>
      </c>
    </row>
    <row r="19" spans="1:18">
      <c r="A19" s="8">
        <v>37408</v>
      </c>
      <c r="B19" s="75">
        <v>287184</v>
      </c>
      <c r="C19" s="135">
        <f t="shared" si="0"/>
        <v>3.3173479923586956E-2</v>
      </c>
      <c r="D19" s="135">
        <f t="shared" si="1"/>
        <v>2.6518941663784556E-2</v>
      </c>
      <c r="E19" s="135">
        <f t="shared" si="1"/>
        <v>3.986569200252206E-2</v>
      </c>
      <c r="F19" s="137"/>
      <c r="G19" s="75">
        <v>230191</v>
      </c>
      <c r="H19" s="135">
        <f t="shared" si="3"/>
        <v>3.501285948094459E-2</v>
      </c>
      <c r="I19" s="135"/>
      <c r="J19" s="75">
        <v>56961</v>
      </c>
      <c r="K19" s="135">
        <f t="shared" si="2"/>
        <v>2.6768332251784554E-2</v>
      </c>
      <c r="L19" s="11"/>
      <c r="M19" s="136"/>
      <c r="N19" s="135"/>
      <c r="O19" s="8">
        <v>43800</v>
      </c>
      <c r="P19" s="138">
        <v>0.13900000000000001</v>
      </c>
      <c r="Q19" s="138">
        <v>7.0999999999999994E-2</v>
      </c>
      <c r="R19" s="131">
        <v>0.436</v>
      </c>
    </row>
    <row r="20" spans="1:18">
      <c r="A20" s="8">
        <v>37500</v>
      </c>
      <c r="B20" s="75">
        <v>290457</v>
      </c>
      <c r="C20" s="135">
        <f t="shared" si="0"/>
        <v>3.8503618317553848E-2</v>
      </c>
      <c r="D20" s="135">
        <f t="shared" si="1"/>
        <v>2.6518941663784556E-2</v>
      </c>
      <c r="E20" s="135">
        <f t="shared" si="1"/>
        <v>3.986569200252206E-2</v>
      </c>
      <c r="F20" s="137"/>
      <c r="G20" s="75">
        <v>232804</v>
      </c>
      <c r="H20" s="135">
        <f t="shared" si="3"/>
        <v>3.9605242592716638E-2</v>
      </c>
      <c r="I20" s="135"/>
      <c r="J20" s="75">
        <v>57617</v>
      </c>
      <c r="K20" s="135">
        <f t="shared" si="2"/>
        <v>3.4602262524690251E-2</v>
      </c>
      <c r="L20" s="11"/>
      <c r="M20" s="136"/>
      <c r="N20" s="135"/>
      <c r="O20" s="8">
        <v>43891</v>
      </c>
      <c r="P20" s="138">
        <v>0.115</v>
      </c>
      <c r="Q20" s="138">
        <v>5.8000000000000003E-2</v>
      </c>
      <c r="R20" s="131">
        <v>0.40500000000000003</v>
      </c>
    </row>
    <row r="21" spans="1:18">
      <c r="A21" s="8">
        <v>37591</v>
      </c>
      <c r="B21" s="75">
        <v>292591</v>
      </c>
      <c r="C21" s="135">
        <f t="shared" si="0"/>
        <v>4.2343385404606262E-2</v>
      </c>
      <c r="D21" s="135">
        <f t="shared" si="1"/>
        <v>2.6518941663784556E-2</v>
      </c>
      <c r="E21" s="135">
        <f t="shared" si="1"/>
        <v>3.986569200252206E-2</v>
      </c>
      <c r="F21" s="137"/>
      <c r="G21" s="75">
        <v>234431</v>
      </c>
      <c r="H21" s="135">
        <f t="shared" si="3"/>
        <v>4.2536443926605182E-2</v>
      </c>
      <c r="I21" s="135"/>
      <c r="J21" s="75">
        <v>58123</v>
      </c>
      <c r="K21" s="135">
        <f t="shared" si="2"/>
        <v>4.164949192637861E-2</v>
      </c>
      <c r="L21" s="11"/>
      <c r="M21" s="136"/>
      <c r="N21" s="135"/>
      <c r="O21" s="8">
        <v>43983</v>
      </c>
      <c r="P21" s="138">
        <v>0.161</v>
      </c>
      <c r="Q21" s="138">
        <v>8.6999999999999994E-2</v>
      </c>
      <c r="R21" s="131">
        <v>0.47</v>
      </c>
    </row>
    <row r="22" spans="1:18">
      <c r="A22" s="8">
        <v>37681</v>
      </c>
      <c r="B22" s="75">
        <v>300885</v>
      </c>
      <c r="C22" s="135">
        <f t="shared" si="0"/>
        <v>5.0220421156242472E-2</v>
      </c>
      <c r="D22" s="135">
        <f t="shared" si="1"/>
        <v>2.6518941663784556E-2</v>
      </c>
      <c r="E22" s="135">
        <f t="shared" si="1"/>
        <v>3.986569200252206E-2</v>
      </c>
      <c r="F22" s="137"/>
      <c r="G22" s="75">
        <v>241097</v>
      </c>
      <c r="H22" s="135">
        <f t="shared" si="3"/>
        <v>4.8877152378383554E-2</v>
      </c>
      <c r="I22" s="135"/>
      <c r="J22" s="75">
        <v>59745</v>
      </c>
      <c r="K22" s="135">
        <f t="shared" si="2"/>
        <v>5.556537102473498E-2</v>
      </c>
      <c r="L22" s="11"/>
      <c r="M22" s="136"/>
      <c r="N22" s="135"/>
      <c r="O22" s="8">
        <v>44075</v>
      </c>
      <c r="P22" s="138">
        <v>0.14599999999999999</v>
      </c>
      <c r="Q22" s="138">
        <v>7.8E-2</v>
      </c>
      <c r="R22" s="131">
        <v>0.42199999999999999</v>
      </c>
    </row>
    <row r="23" spans="1:18">
      <c r="A23" s="8">
        <v>37773</v>
      </c>
      <c r="B23" s="75">
        <v>303201</v>
      </c>
      <c r="C23" s="135">
        <f t="shared" si="0"/>
        <v>5.577260571619589E-2</v>
      </c>
      <c r="D23" s="135">
        <f t="shared" si="1"/>
        <v>2.6518941663784556E-2</v>
      </c>
      <c r="E23" s="135">
        <f t="shared" si="1"/>
        <v>3.986569200252206E-2</v>
      </c>
      <c r="F23" s="137"/>
      <c r="G23" s="75">
        <v>242723</v>
      </c>
      <c r="H23" s="135">
        <f t="shared" si="3"/>
        <v>5.444174620206698E-2</v>
      </c>
      <c r="I23" s="135"/>
      <c r="J23" s="75">
        <v>60437</v>
      </c>
      <c r="K23" s="135">
        <f t="shared" si="2"/>
        <v>6.1024209546882958E-2</v>
      </c>
      <c r="L23" s="11"/>
      <c r="M23" s="136"/>
      <c r="N23" s="135"/>
      <c r="O23" s="8">
        <v>44166</v>
      </c>
      <c r="P23" s="138">
        <v>0.115</v>
      </c>
      <c r="Q23" s="138">
        <v>7.0999999999999994E-2</v>
      </c>
      <c r="R23" s="131">
        <v>0.35099999999999998</v>
      </c>
    </row>
    <row r="24" spans="1:18">
      <c r="A24" s="8">
        <v>37865</v>
      </c>
      <c r="B24" s="75">
        <v>307558</v>
      </c>
      <c r="C24" s="135">
        <f t="shared" si="0"/>
        <v>5.8876184770895519E-2</v>
      </c>
      <c r="D24" s="135">
        <f t="shared" si="1"/>
        <v>2.6518941663784556E-2</v>
      </c>
      <c r="E24" s="135">
        <f t="shared" si="1"/>
        <v>3.986569200252206E-2</v>
      </c>
      <c r="F24" s="137"/>
      <c r="G24" s="75">
        <v>245937</v>
      </c>
      <c r="H24" s="135">
        <f t="shared" si="3"/>
        <v>5.6412260957715503E-2</v>
      </c>
      <c r="I24" s="135"/>
      <c r="J24" s="75">
        <v>61572</v>
      </c>
      <c r="K24" s="135">
        <f t="shared" si="2"/>
        <v>6.8642935244806219E-2</v>
      </c>
      <c r="L24" s="11"/>
      <c r="M24" s="136"/>
      <c r="N24" s="135"/>
      <c r="O24" s="8">
        <v>44256</v>
      </c>
      <c r="P24" s="138">
        <v>9.7000000000000003E-2</v>
      </c>
      <c r="Q24" s="138">
        <v>6.0999999999999999E-2</v>
      </c>
      <c r="R24" s="131">
        <v>0.32300000000000001</v>
      </c>
    </row>
    <row r="25" spans="1:18">
      <c r="A25" s="8">
        <v>37956</v>
      </c>
      <c r="B25" s="75">
        <v>310903</v>
      </c>
      <c r="C25" s="135">
        <f t="shared" si="0"/>
        <v>6.2585657111804527E-2</v>
      </c>
      <c r="D25" s="135">
        <f t="shared" si="1"/>
        <v>2.6518941663784556E-2</v>
      </c>
      <c r="E25" s="135">
        <f t="shared" si="1"/>
        <v>3.986569200252206E-2</v>
      </c>
      <c r="F25" s="137"/>
      <c r="G25" s="75">
        <v>248353</v>
      </c>
      <c r="H25" s="135">
        <f t="shared" si="3"/>
        <v>5.9386343956217391E-2</v>
      </c>
      <c r="I25" s="135"/>
      <c r="J25" s="75">
        <v>62499</v>
      </c>
      <c r="K25" s="135">
        <f t="shared" si="2"/>
        <v>7.5288612081275921E-2</v>
      </c>
      <c r="L25" s="11"/>
      <c r="M25" s="136"/>
      <c r="N25" s="135"/>
      <c r="O25" s="8">
        <v>44348</v>
      </c>
      <c r="P25" s="138">
        <v>0.13</v>
      </c>
      <c r="Q25" s="138">
        <v>9.2999999999999999E-2</v>
      </c>
      <c r="R25" s="131">
        <v>0.33800000000000002</v>
      </c>
    </row>
    <row r="26" spans="1:18">
      <c r="A26" s="8">
        <v>38047</v>
      </c>
      <c r="B26" s="75">
        <v>319758</v>
      </c>
      <c r="C26" s="135">
        <f t="shared" si="0"/>
        <v>6.2724961363976275E-2</v>
      </c>
      <c r="D26" s="135">
        <f t="shared" si="1"/>
        <v>2.6518941663784556E-2</v>
      </c>
      <c r="E26" s="135">
        <f t="shared" si="1"/>
        <v>3.986569200252206E-2</v>
      </c>
      <c r="F26" s="137"/>
      <c r="G26" s="75">
        <v>255342</v>
      </c>
      <c r="H26" s="135">
        <f t="shared" si="3"/>
        <v>5.9084103078843785E-2</v>
      </c>
      <c r="I26" s="135"/>
      <c r="J26" s="75">
        <v>64362</v>
      </c>
      <c r="K26" s="135">
        <f t="shared" si="2"/>
        <v>7.727843334170223E-2</v>
      </c>
      <c r="L26" s="11"/>
      <c r="M26" s="136"/>
      <c r="N26" s="135"/>
      <c r="O26" s="8">
        <v>44440</v>
      </c>
      <c r="P26" s="138">
        <v>0.14299999999999999</v>
      </c>
      <c r="Q26" s="138">
        <v>0.107</v>
      </c>
      <c r="R26" s="131">
        <v>0.33300000000000002</v>
      </c>
    </row>
    <row r="27" spans="1:18">
      <c r="A27" s="8">
        <v>38139</v>
      </c>
      <c r="B27" s="75">
        <v>318651</v>
      </c>
      <c r="C27" s="135">
        <f t="shared" si="0"/>
        <v>5.0956296318283911E-2</v>
      </c>
      <c r="D27" s="135">
        <f t="shared" si="1"/>
        <v>2.6518941663784556E-2</v>
      </c>
      <c r="E27" s="135">
        <f t="shared" si="1"/>
        <v>3.986569200252206E-2</v>
      </c>
      <c r="F27" s="137"/>
      <c r="G27" s="75">
        <v>254259</v>
      </c>
      <c r="H27" s="135">
        <f t="shared" si="3"/>
        <v>4.7527428385443486E-2</v>
      </c>
      <c r="I27" s="135"/>
      <c r="J27" s="75">
        <v>64345</v>
      </c>
      <c r="K27" s="135">
        <f t="shared" si="2"/>
        <v>6.4662375697006794E-2</v>
      </c>
      <c r="L27" s="11"/>
      <c r="M27" s="136"/>
      <c r="N27" s="135"/>
    </row>
    <row r="28" spans="1:18">
      <c r="A28" s="8">
        <v>38231</v>
      </c>
      <c r="B28" s="75">
        <v>322510</v>
      </c>
      <c r="C28" s="135">
        <f t="shared" si="0"/>
        <v>4.8615220543767351E-2</v>
      </c>
      <c r="D28" s="135">
        <f t="shared" si="1"/>
        <v>2.6518941663784556E-2</v>
      </c>
      <c r="E28" s="135">
        <f t="shared" si="1"/>
        <v>3.986569200252206E-2</v>
      </c>
      <c r="F28" s="137"/>
      <c r="G28" s="75">
        <v>257293</v>
      </c>
      <c r="H28" s="135">
        <f t="shared" si="3"/>
        <v>4.6174426784095113E-2</v>
      </c>
      <c r="I28" s="135"/>
      <c r="J28" s="75">
        <v>65173</v>
      </c>
      <c r="K28" s="135">
        <f t="shared" si="2"/>
        <v>5.8484376015071789E-2</v>
      </c>
      <c r="L28" s="11"/>
      <c r="M28" s="136"/>
      <c r="N28" s="135"/>
    </row>
    <row r="29" spans="1:18">
      <c r="A29" s="8">
        <v>38322</v>
      </c>
      <c r="B29" s="75">
        <v>325195</v>
      </c>
      <c r="C29" s="135">
        <f t="shared" si="0"/>
        <v>4.5969321621213047E-2</v>
      </c>
      <c r="D29" s="135">
        <f t="shared" si="1"/>
        <v>2.6518941663784556E-2</v>
      </c>
      <c r="E29" s="135">
        <f t="shared" si="1"/>
        <v>3.986569200252206E-2</v>
      </c>
      <c r="F29" s="137"/>
      <c r="G29" s="75">
        <v>259419</v>
      </c>
      <c r="H29" s="135">
        <f t="shared" si="3"/>
        <v>4.4557545107166009E-2</v>
      </c>
      <c r="I29" s="135"/>
      <c r="J29" s="75">
        <v>65733</v>
      </c>
      <c r="K29" s="135">
        <f t="shared" si="2"/>
        <v>5.1744827917246675E-2</v>
      </c>
      <c r="L29" s="11"/>
      <c r="M29" s="136"/>
      <c r="N29" s="135"/>
    </row>
    <row r="30" spans="1:18">
      <c r="A30" s="8">
        <v>38412</v>
      </c>
      <c r="B30" s="75">
        <v>330816</v>
      </c>
      <c r="C30" s="135">
        <f t="shared" si="0"/>
        <v>3.458240294222506E-2</v>
      </c>
      <c r="D30" s="135">
        <f t="shared" si="1"/>
        <v>2.6518941663784556E-2</v>
      </c>
      <c r="E30" s="135">
        <f t="shared" si="1"/>
        <v>3.986569200252206E-2</v>
      </c>
      <c r="F30" s="137"/>
      <c r="G30" s="75">
        <v>264184</v>
      </c>
      <c r="H30" s="135">
        <f t="shared" si="3"/>
        <v>3.4628067454629478E-2</v>
      </c>
      <c r="I30" s="135"/>
      <c r="J30" s="75">
        <v>66590</v>
      </c>
      <c r="K30" s="135">
        <f t="shared" si="2"/>
        <v>3.4616699294614833E-2</v>
      </c>
      <c r="L30" s="11"/>
      <c r="M30" s="136"/>
      <c r="N30" s="135"/>
    </row>
    <row r="31" spans="1:18">
      <c r="A31" s="8">
        <v>38504</v>
      </c>
      <c r="B31" s="75">
        <v>331366</v>
      </c>
      <c r="C31" s="135">
        <f t="shared" si="0"/>
        <v>3.9902589353242264E-2</v>
      </c>
      <c r="D31" s="135">
        <f t="shared" si="1"/>
        <v>2.6518941663784556E-2</v>
      </c>
      <c r="E31" s="135">
        <f t="shared" si="1"/>
        <v>3.986569200252206E-2</v>
      </c>
      <c r="F31" s="137"/>
      <c r="G31" s="75">
        <v>264290</v>
      </c>
      <c r="H31" s="135">
        <f t="shared" si="3"/>
        <v>3.9451897474622334E-2</v>
      </c>
      <c r="I31" s="135"/>
      <c r="J31" s="75">
        <v>67037</v>
      </c>
      <c r="K31" s="135">
        <f t="shared" si="2"/>
        <v>4.183697256974124E-2</v>
      </c>
      <c r="L31" s="11"/>
      <c r="M31" s="136"/>
      <c r="N31" s="135"/>
    </row>
    <row r="32" spans="1:18">
      <c r="A32" s="8">
        <v>38596</v>
      </c>
      <c r="B32" s="75">
        <v>335331</v>
      </c>
      <c r="C32" s="135">
        <f t="shared" si="0"/>
        <v>3.9753806083532295E-2</v>
      </c>
      <c r="D32" s="135">
        <f t="shared" si="1"/>
        <v>2.6518941663784556E-2</v>
      </c>
      <c r="E32" s="135">
        <f t="shared" si="1"/>
        <v>3.986569200252206E-2</v>
      </c>
      <c r="F32" s="137"/>
      <c r="G32" s="75">
        <v>267228</v>
      </c>
      <c r="H32" s="135">
        <f t="shared" si="3"/>
        <v>3.8613565079500804E-2</v>
      </c>
      <c r="I32" s="135"/>
      <c r="J32" s="75">
        <v>68066</v>
      </c>
      <c r="K32" s="135">
        <f t="shared" si="2"/>
        <v>4.4389547818882054E-2</v>
      </c>
      <c r="L32" s="11"/>
      <c r="M32" s="136"/>
      <c r="N32" s="135"/>
    </row>
    <row r="33" spans="1:14">
      <c r="A33" s="8">
        <v>38687</v>
      </c>
      <c r="B33" s="75">
        <v>336435</v>
      </c>
      <c r="C33" s="135">
        <f t="shared" si="0"/>
        <v>3.4563877058380356E-2</v>
      </c>
      <c r="D33" s="135">
        <f t="shared" si="1"/>
        <v>2.6518941663784556E-2</v>
      </c>
      <c r="E33" s="135">
        <f t="shared" si="1"/>
        <v>3.986569200252206E-2</v>
      </c>
      <c r="F33" s="137"/>
      <c r="G33" s="75">
        <v>268075</v>
      </c>
      <c r="H33" s="135">
        <f t="shared" si="3"/>
        <v>3.3366869812928121E-2</v>
      </c>
      <c r="I33" s="135"/>
      <c r="J33" s="75">
        <v>68328</v>
      </c>
      <c r="K33" s="135">
        <f t="shared" si="2"/>
        <v>3.9477887818903747E-2</v>
      </c>
      <c r="L33" s="11"/>
      <c r="M33" s="136"/>
      <c r="N33" s="135"/>
    </row>
    <row r="34" spans="1:14">
      <c r="A34" s="8">
        <v>38777</v>
      </c>
      <c r="B34" s="75">
        <v>341831</v>
      </c>
      <c r="C34" s="135">
        <f t="shared" si="0"/>
        <v>3.3296454826852388E-2</v>
      </c>
      <c r="D34" s="135">
        <f t="shared" si="1"/>
        <v>2.6518941663784556E-2</v>
      </c>
      <c r="E34" s="135">
        <f t="shared" si="1"/>
        <v>3.986569200252206E-2</v>
      </c>
      <c r="F34" s="137"/>
      <c r="G34" s="75">
        <v>272179</v>
      </c>
      <c r="H34" s="135">
        <f t="shared" si="3"/>
        <v>3.0262998516185687E-2</v>
      </c>
      <c r="I34" s="135"/>
      <c r="J34" s="75">
        <v>69622</v>
      </c>
      <c r="K34" s="135">
        <f t="shared" si="2"/>
        <v>4.5532362216549029E-2</v>
      </c>
      <c r="L34" s="11"/>
      <c r="M34" s="136"/>
      <c r="N34" s="135"/>
    </row>
    <row r="35" spans="1:14">
      <c r="A35" s="8">
        <v>38869</v>
      </c>
      <c r="B35" s="75">
        <v>341841</v>
      </c>
      <c r="C35" s="135">
        <f t="shared" si="0"/>
        <v>3.161157149496327E-2</v>
      </c>
      <c r="D35" s="135">
        <f t="shared" si="1"/>
        <v>2.6518941663784556E-2</v>
      </c>
      <c r="E35" s="135">
        <f t="shared" si="1"/>
        <v>3.986569200252206E-2</v>
      </c>
      <c r="F35" s="137"/>
      <c r="G35" s="75">
        <v>271859</v>
      </c>
      <c r="H35" s="135">
        <f t="shared" si="3"/>
        <v>2.8638995043323623E-2</v>
      </c>
      <c r="I35" s="135"/>
      <c r="J35" s="75">
        <v>69956</v>
      </c>
      <c r="K35" s="135">
        <f t="shared" si="2"/>
        <v>4.3543117979623194E-2</v>
      </c>
      <c r="L35" s="11"/>
      <c r="M35" s="136"/>
      <c r="N35" s="135"/>
    </row>
    <row r="36" spans="1:14">
      <c r="A36" s="8">
        <v>38961</v>
      </c>
      <c r="B36" s="75">
        <v>343913</v>
      </c>
      <c r="C36" s="135">
        <f t="shared" si="0"/>
        <v>2.5592623407916359E-2</v>
      </c>
      <c r="D36" s="135">
        <f t="shared" si="1"/>
        <v>2.6518941663784556E-2</v>
      </c>
      <c r="E36" s="135">
        <f t="shared" si="1"/>
        <v>3.986569200252206E-2</v>
      </c>
      <c r="F36" s="137"/>
      <c r="G36" s="75">
        <v>273334</v>
      </c>
      <c r="H36" s="135">
        <f t="shared" si="3"/>
        <v>2.2849402008771537E-2</v>
      </c>
      <c r="I36" s="135"/>
      <c r="J36" s="75">
        <v>70553</v>
      </c>
      <c r="K36" s="135">
        <f t="shared" si="2"/>
        <v>3.6538065994769782E-2</v>
      </c>
      <c r="L36" s="11"/>
      <c r="M36" s="136"/>
      <c r="N36" s="135"/>
    </row>
    <row r="37" spans="1:14">
      <c r="A37" s="8">
        <v>39052</v>
      </c>
      <c r="B37" s="75">
        <v>345440</v>
      </c>
      <c r="C37" s="135">
        <f t="shared" si="0"/>
        <v>2.6765942901303373E-2</v>
      </c>
      <c r="D37" s="135">
        <f t="shared" si="1"/>
        <v>2.6518941663784556E-2</v>
      </c>
      <c r="E37" s="135">
        <f t="shared" si="1"/>
        <v>3.986569200252206E-2</v>
      </c>
      <c r="F37" s="137"/>
      <c r="G37" s="75">
        <v>274526</v>
      </c>
      <c r="H37" s="135">
        <f t="shared" si="3"/>
        <v>2.40641611489322E-2</v>
      </c>
      <c r="I37" s="135"/>
      <c r="J37" s="75">
        <v>70889</v>
      </c>
      <c r="K37" s="135">
        <f t="shared" si="2"/>
        <v>3.7480974124809739E-2</v>
      </c>
      <c r="L37" s="11"/>
      <c r="M37" s="136"/>
      <c r="N37" s="135"/>
    </row>
    <row r="38" spans="1:14">
      <c r="A38" s="8">
        <v>39142</v>
      </c>
      <c r="B38" s="75">
        <v>352855</v>
      </c>
      <c r="C38" s="135">
        <f t="shared" si="0"/>
        <v>3.2249854460244975E-2</v>
      </c>
      <c r="D38" s="135">
        <f t="shared" si="1"/>
        <v>2.6518941663784556E-2</v>
      </c>
      <c r="E38" s="135">
        <f t="shared" si="1"/>
        <v>3.986569200252206E-2</v>
      </c>
      <c r="F38" s="137"/>
      <c r="G38" s="75">
        <v>280366</v>
      </c>
      <c r="H38" s="135">
        <f t="shared" si="3"/>
        <v>3.0079469760708945E-2</v>
      </c>
      <c r="I38" s="135"/>
      <c r="J38" s="75">
        <v>72467</v>
      </c>
      <c r="K38" s="135">
        <f t="shared" si="2"/>
        <v>4.0863520151676193E-2</v>
      </c>
      <c r="L38" s="11"/>
      <c r="M38" s="136"/>
      <c r="N38" s="135"/>
    </row>
    <row r="39" spans="1:14">
      <c r="A39" s="8">
        <v>39234</v>
      </c>
      <c r="B39" s="75">
        <v>354727</v>
      </c>
      <c r="C39" s="135">
        <f>(B39-B35)/B35</f>
        <v>3.7695887854294834E-2</v>
      </c>
      <c r="D39" s="135">
        <f t="shared" si="1"/>
        <v>2.6518941663784556E-2</v>
      </c>
      <c r="E39" s="135">
        <f t="shared" si="1"/>
        <v>3.986569200252206E-2</v>
      </c>
      <c r="F39" s="137"/>
      <c r="G39" s="75">
        <v>281562</v>
      </c>
      <c r="H39" s="135">
        <f t="shared" si="3"/>
        <v>3.5691295855572187E-2</v>
      </c>
      <c r="I39" s="135"/>
      <c r="J39" s="75">
        <v>73145</v>
      </c>
      <c r="K39" s="135">
        <f t="shared" si="2"/>
        <v>4.5585796786551544E-2</v>
      </c>
      <c r="L39" s="11"/>
      <c r="M39" s="136"/>
      <c r="N39" s="135"/>
    </row>
    <row r="40" spans="1:14">
      <c r="A40" s="8">
        <v>39326</v>
      </c>
      <c r="B40" s="75">
        <v>356952</v>
      </c>
      <c r="C40" s="135">
        <f t="shared" si="0"/>
        <v>3.7913658396164146E-2</v>
      </c>
      <c r="D40" s="135">
        <f t="shared" si="1"/>
        <v>2.6518941663784556E-2</v>
      </c>
      <c r="E40" s="135">
        <f t="shared" si="1"/>
        <v>3.986569200252206E-2</v>
      </c>
      <c r="F40" s="137"/>
      <c r="G40" s="75">
        <v>282975</v>
      </c>
      <c r="H40" s="135">
        <f t="shared" si="3"/>
        <v>3.5271865190572703E-2</v>
      </c>
      <c r="I40" s="135"/>
      <c r="J40" s="75">
        <v>73958</v>
      </c>
      <c r="K40" s="135">
        <f t="shared" si="2"/>
        <v>4.8261590577296502E-2</v>
      </c>
      <c r="L40" s="11"/>
      <c r="M40" s="136"/>
      <c r="N40" s="135"/>
    </row>
    <row r="41" spans="1:14">
      <c r="A41" s="8">
        <v>39417</v>
      </c>
      <c r="B41" s="75">
        <v>358086</v>
      </c>
      <c r="C41" s="135">
        <f t="shared" si="0"/>
        <v>3.6608383510884669E-2</v>
      </c>
      <c r="D41" s="135">
        <f t="shared" si="1"/>
        <v>2.6518941663784556E-2</v>
      </c>
      <c r="E41" s="135">
        <f t="shared" si="1"/>
        <v>3.986569200252206E-2</v>
      </c>
      <c r="F41" s="137"/>
      <c r="G41" s="75">
        <v>283583</v>
      </c>
      <c r="H41" s="135">
        <f t="shared" si="3"/>
        <v>3.2991410649628815E-2</v>
      </c>
      <c r="I41" s="135"/>
      <c r="J41" s="75">
        <v>74486</v>
      </c>
      <c r="K41" s="135">
        <f t="shared" si="2"/>
        <v>5.074129977852699E-2</v>
      </c>
      <c r="L41" s="11"/>
      <c r="M41" s="136"/>
      <c r="N41" s="135"/>
    </row>
    <row r="42" spans="1:14">
      <c r="A42" s="8">
        <v>39508</v>
      </c>
      <c r="B42" s="75">
        <v>364541</v>
      </c>
      <c r="C42" s="135">
        <f t="shared" si="0"/>
        <v>3.3118419747488345E-2</v>
      </c>
      <c r="D42" s="135">
        <f t="shared" si="1"/>
        <v>2.6518941663784556E-2</v>
      </c>
      <c r="E42" s="135">
        <f t="shared" si="1"/>
        <v>3.986569200252206E-2</v>
      </c>
      <c r="F42" s="137"/>
      <c r="G42" s="75">
        <v>288360</v>
      </c>
      <c r="H42" s="135">
        <f t="shared" si="3"/>
        <v>2.8512729788918771E-2</v>
      </c>
      <c r="I42" s="135"/>
      <c r="J42" s="75">
        <v>76163</v>
      </c>
      <c r="K42" s="135">
        <f t="shared" si="2"/>
        <v>5.1002525287372182E-2</v>
      </c>
      <c r="L42" s="11"/>
      <c r="M42" s="136"/>
      <c r="N42" s="135"/>
    </row>
    <row r="43" spans="1:14">
      <c r="A43" s="8">
        <v>39600</v>
      </c>
      <c r="B43" s="75">
        <v>370498</v>
      </c>
      <c r="C43" s="135">
        <f t="shared" si="0"/>
        <v>4.4459542126762272E-2</v>
      </c>
      <c r="D43" s="135">
        <f t="shared" si="1"/>
        <v>2.6518941663784556E-2</v>
      </c>
      <c r="E43" s="135">
        <f t="shared" si="1"/>
        <v>3.986569200252206E-2</v>
      </c>
      <c r="F43" s="137"/>
      <c r="G43" s="75">
        <v>292767</v>
      </c>
      <c r="H43" s="135">
        <f t="shared" si="3"/>
        <v>3.9795853133590471E-2</v>
      </c>
      <c r="I43" s="135"/>
      <c r="J43" s="75">
        <v>77714</v>
      </c>
      <c r="K43" s="135">
        <f t="shared" si="2"/>
        <v>6.2464966846674415E-2</v>
      </c>
      <c r="L43" s="11"/>
      <c r="M43" s="136"/>
      <c r="N43" s="135"/>
    </row>
    <row r="44" spans="1:14">
      <c r="A44" s="8">
        <v>39692</v>
      </c>
      <c r="B44" s="75">
        <v>376932</v>
      </c>
      <c r="C44" s="135">
        <f t="shared" si="0"/>
        <v>5.5973912458817991E-2</v>
      </c>
      <c r="D44" s="135">
        <f t="shared" si="1"/>
        <v>2.6518941663784556E-2</v>
      </c>
      <c r="E44" s="135">
        <f t="shared" si="1"/>
        <v>3.986569200252206E-2</v>
      </c>
      <c r="F44" s="137"/>
      <c r="G44" s="75">
        <v>297561</v>
      </c>
      <c r="H44" s="135">
        <f t="shared" si="3"/>
        <v>5.154518950437318E-2</v>
      </c>
      <c r="I44" s="135"/>
      <c r="J44" s="75">
        <v>79354</v>
      </c>
      <c r="K44" s="135">
        <f t="shared" si="2"/>
        <v>7.2960328835284888E-2</v>
      </c>
      <c r="L44" s="11"/>
      <c r="M44" s="136"/>
      <c r="N44" s="135"/>
    </row>
    <row r="45" spans="1:14">
      <c r="A45" s="8">
        <v>39783</v>
      </c>
      <c r="B45" s="75">
        <v>382340</v>
      </c>
      <c r="C45" s="135">
        <f t="shared" si="0"/>
        <v>6.773233245644901E-2</v>
      </c>
      <c r="D45" s="135">
        <f t="shared" si="1"/>
        <v>2.6518941663784556E-2</v>
      </c>
      <c r="E45" s="135">
        <f t="shared" si="1"/>
        <v>3.986569200252206E-2</v>
      </c>
      <c r="F45" s="137"/>
      <c r="G45" s="75">
        <v>301755</v>
      </c>
      <c r="H45" s="135">
        <f t="shared" si="3"/>
        <v>6.4080004795774081E-2</v>
      </c>
      <c r="I45" s="135"/>
      <c r="J45" s="75">
        <v>80566</v>
      </c>
      <c r="K45" s="135">
        <f t="shared" si="2"/>
        <v>8.1626077383669421E-2</v>
      </c>
      <c r="L45" s="11"/>
      <c r="M45" s="136"/>
      <c r="N45" s="135"/>
    </row>
    <row r="46" spans="1:14">
      <c r="A46" s="8">
        <v>39873</v>
      </c>
      <c r="B46" s="75">
        <v>390288</v>
      </c>
      <c r="C46" s="135">
        <f t="shared" si="0"/>
        <v>7.0628543840061883E-2</v>
      </c>
      <c r="D46" s="135">
        <f t="shared" si="1"/>
        <v>2.6518941663784556E-2</v>
      </c>
      <c r="E46" s="135">
        <f t="shared" si="1"/>
        <v>3.986569200252206E-2</v>
      </c>
      <c r="F46" s="137"/>
      <c r="G46" s="75">
        <v>307914</v>
      </c>
      <c r="H46" s="135">
        <f t="shared" si="3"/>
        <v>6.7811069496462761E-2</v>
      </c>
      <c r="I46" s="135"/>
      <c r="J46" s="75">
        <v>82355</v>
      </c>
      <c r="K46" s="135">
        <f t="shared" si="2"/>
        <v>8.1299318566758136E-2</v>
      </c>
      <c r="L46" s="11"/>
      <c r="M46" s="136"/>
      <c r="N46" s="135"/>
    </row>
    <row r="47" spans="1:14">
      <c r="A47" s="8">
        <v>39965</v>
      </c>
      <c r="B47" s="75">
        <v>393030</v>
      </c>
      <c r="C47" s="135">
        <f t="shared" si="0"/>
        <v>6.0815442998342774E-2</v>
      </c>
      <c r="D47" s="135">
        <f t="shared" si="1"/>
        <v>2.6518941663784556E-2</v>
      </c>
      <c r="E47" s="135">
        <f t="shared" si="1"/>
        <v>3.986569200252206E-2</v>
      </c>
      <c r="F47" s="137"/>
      <c r="G47" s="75">
        <v>310153</v>
      </c>
      <c r="H47" s="135">
        <f t="shared" si="3"/>
        <v>5.9385108294309125E-2</v>
      </c>
      <c r="I47" s="135"/>
      <c r="J47" s="75">
        <v>82858</v>
      </c>
      <c r="K47" s="135">
        <f t="shared" si="2"/>
        <v>6.6191419821396397E-2</v>
      </c>
      <c r="L47" s="11"/>
      <c r="M47" s="136"/>
      <c r="N47" s="135"/>
    </row>
    <row r="48" spans="1:14">
      <c r="A48" s="8">
        <v>40057</v>
      </c>
      <c r="B48" s="75">
        <v>397533</v>
      </c>
      <c r="C48" s="135">
        <f t="shared" si="0"/>
        <v>5.4654420425965425E-2</v>
      </c>
      <c r="D48" s="135">
        <f t="shared" si="1"/>
        <v>2.6518941663784556E-2</v>
      </c>
      <c r="E48" s="135">
        <f t="shared" si="1"/>
        <v>3.986569200252206E-2</v>
      </c>
      <c r="F48" s="137"/>
      <c r="G48" s="75">
        <v>313692</v>
      </c>
      <c r="H48" s="135">
        <f t="shared" si="3"/>
        <v>5.4210733261415303E-2</v>
      </c>
      <c r="I48" s="135"/>
      <c r="J48" s="75">
        <v>83821</v>
      </c>
      <c r="K48" s="135">
        <f t="shared" si="2"/>
        <v>5.6292058371348638E-2</v>
      </c>
      <c r="L48" s="11"/>
      <c r="M48" s="136"/>
      <c r="N48" s="135"/>
    </row>
    <row r="49" spans="1:19">
      <c r="A49" s="8">
        <v>40148</v>
      </c>
      <c r="B49" s="75">
        <v>401070</v>
      </c>
      <c r="C49" s="135">
        <f t="shared" si="0"/>
        <v>4.8987811895171839E-2</v>
      </c>
      <c r="D49" s="135">
        <f t="shared" si="1"/>
        <v>2.6518941663784556E-2</v>
      </c>
      <c r="E49" s="135">
        <f t="shared" si="1"/>
        <v>3.986569200252206E-2</v>
      </c>
      <c r="F49" s="137"/>
      <c r="G49" s="75">
        <v>316516</v>
      </c>
      <c r="H49" s="135">
        <f t="shared" si="3"/>
        <v>4.8917167901111828E-2</v>
      </c>
      <c r="I49" s="135"/>
      <c r="J49" s="75">
        <v>84531</v>
      </c>
      <c r="K49" s="135">
        <f t="shared" si="2"/>
        <v>4.9214308765484202E-2</v>
      </c>
      <c r="L49" s="11"/>
      <c r="M49" s="136"/>
      <c r="N49" s="135"/>
    </row>
    <row r="50" spans="1:19">
      <c r="A50" s="8">
        <v>40238</v>
      </c>
      <c r="B50" s="75">
        <v>407133</v>
      </c>
      <c r="C50" s="135">
        <f t="shared" si="0"/>
        <v>4.31604353708031E-2</v>
      </c>
      <c r="D50" s="135">
        <f t="shared" si="1"/>
        <v>2.6518941663784556E-2</v>
      </c>
      <c r="E50" s="135">
        <f t="shared" si="1"/>
        <v>3.986569200252206E-2</v>
      </c>
      <c r="F50" s="137"/>
      <c r="G50" s="75">
        <v>321187</v>
      </c>
      <c r="H50" s="135">
        <f t="shared" si="3"/>
        <v>4.310619198867216E-2</v>
      </c>
      <c r="I50" s="135"/>
      <c r="J50" s="75">
        <v>85925</v>
      </c>
      <c r="K50" s="135">
        <f t="shared" si="2"/>
        <v>4.3348916277093072E-2</v>
      </c>
      <c r="L50" s="11"/>
      <c r="M50" s="136"/>
      <c r="N50" s="135"/>
      <c r="S50" s="139"/>
    </row>
    <row r="51" spans="1:19">
      <c r="A51" s="8">
        <v>40330</v>
      </c>
      <c r="B51" s="75">
        <v>410886</v>
      </c>
      <c r="C51" s="135">
        <f t="shared" si="0"/>
        <v>4.5431646439203117E-2</v>
      </c>
      <c r="D51" s="135">
        <f t="shared" si="1"/>
        <v>2.6518941663784556E-2</v>
      </c>
      <c r="E51" s="135">
        <f t="shared" si="1"/>
        <v>3.986569200252206E-2</v>
      </c>
      <c r="F51" s="137"/>
      <c r="G51" s="75">
        <v>324030</v>
      </c>
      <c r="H51" s="135">
        <f t="shared" si="3"/>
        <v>4.4742433573107469E-2</v>
      </c>
      <c r="I51" s="135"/>
      <c r="J51" s="75">
        <v>86838</v>
      </c>
      <c r="K51" s="135">
        <f t="shared" si="2"/>
        <v>4.8033985855318741E-2</v>
      </c>
      <c r="L51" s="11"/>
      <c r="M51" s="136"/>
      <c r="N51" s="135"/>
      <c r="S51" s="139"/>
    </row>
    <row r="52" spans="1:19" ht="13.5" customHeight="1">
      <c r="A52" s="8">
        <v>40422</v>
      </c>
      <c r="B52" s="75">
        <v>416437</v>
      </c>
      <c r="C52" s="135">
        <f>(B52-B48)/B48</f>
        <v>4.7553284884525308E-2</v>
      </c>
      <c r="D52" s="135">
        <f t="shared" si="1"/>
        <v>2.6518941663784556E-2</v>
      </c>
      <c r="E52" s="135">
        <f t="shared" si="1"/>
        <v>3.986569200252206E-2</v>
      </c>
      <c r="F52" s="137"/>
      <c r="G52" s="75">
        <v>328358</v>
      </c>
      <c r="H52" s="135">
        <f t="shared" si="3"/>
        <v>4.6752865868431456E-2</v>
      </c>
      <c r="I52" s="135"/>
      <c r="J52" s="75">
        <v>88061</v>
      </c>
      <c r="K52" s="135">
        <f t="shared" si="2"/>
        <v>5.0583982534209801E-2</v>
      </c>
      <c r="L52" s="11"/>
      <c r="M52" s="136"/>
      <c r="N52" s="135"/>
      <c r="S52" s="139"/>
    </row>
    <row r="53" spans="1:19">
      <c r="A53" s="8">
        <v>40513</v>
      </c>
      <c r="B53" s="75">
        <v>421781</v>
      </c>
      <c r="C53" s="135">
        <f t="shared" si="0"/>
        <v>5.1639364699429029E-2</v>
      </c>
      <c r="D53" s="135">
        <f t="shared" si="1"/>
        <v>2.6518941663784556E-2</v>
      </c>
      <c r="E53" s="135">
        <f t="shared" si="1"/>
        <v>3.986569200252206E-2</v>
      </c>
      <c r="F53" s="137"/>
      <c r="G53" s="75">
        <v>332674</v>
      </c>
      <c r="H53" s="135">
        <f t="shared" si="3"/>
        <v>5.1049551997371378E-2</v>
      </c>
      <c r="I53" s="135"/>
      <c r="J53" s="75">
        <v>89090</v>
      </c>
      <c r="K53" s="135">
        <f t="shared" si="2"/>
        <v>5.3932876696123316E-2</v>
      </c>
      <c r="L53" s="11"/>
      <c r="M53" s="136"/>
      <c r="N53" s="135"/>
      <c r="S53" s="139"/>
    </row>
    <row r="54" spans="1:19">
      <c r="A54" s="8">
        <v>40603</v>
      </c>
      <c r="B54" s="75">
        <v>429805</v>
      </c>
      <c r="C54" s="135">
        <f t="shared" si="0"/>
        <v>5.5686962245752619E-2</v>
      </c>
      <c r="D54" s="135">
        <f t="shared" si="1"/>
        <v>2.6518941663784556E-2</v>
      </c>
      <c r="E54" s="135">
        <f t="shared" si="1"/>
        <v>3.986569200252206E-2</v>
      </c>
      <c r="F54" s="137"/>
      <c r="G54" s="75">
        <v>339215</v>
      </c>
      <c r="H54" s="135">
        <f t="shared" si="3"/>
        <v>5.6129295394894564E-2</v>
      </c>
      <c r="I54" s="135"/>
      <c r="J54" s="75">
        <v>90572</v>
      </c>
      <c r="K54" s="135">
        <f t="shared" si="2"/>
        <v>5.4082048297934247E-2</v>
      </c>
      <c r="L54" s="11"/>
      <c r="M54" s="136"/>
      <c r="N54" s="135"/>
      <c r="S54" s="139"/>
    </row>
    <row r="55" spans="1:19">
      <c r="A55" s="8">
        <v>40695</v>
      </c>
      <c r="B55" s="75">
        <v>434286</v>
      </c>
      <c r="C55" s="135">
        <f t="shared" si="0"/>
        <v>5.6950102948263019E-2</v>
      </c>
      <c r="D55" s="135">
        <f t="shared" si="1"/>
        <v>2.6518941663784556E-2</v>
      </c>
      <c r="E55" s="135">
        <f t="shared" si="1"/>
        <v>3.986569200252206E-2</v>
      </c>
      <c r="F55" s="137"/>
      <c r="G55" s="75">
        <v>342574</v>
      </c>
      <c r="H55" s="135">
        <f t="shared" si="3"/>
        <v>5.7229268894855412E-2</v>
      </c>
      <c r="I55" s="135"/>
      <c r="J55" s="75">
        <v>91694</v>
      </c>
      <c r="K55" s="135">
        <f t="shared" si="2"/>
        <v>5.592021925884981E-2</v>
      </c>
      <c r="L55" s="11"/>
      <c r="M55" s="136"/>
      <c r="N55" s="135"/>
      <c r="S55" s="139"/>
    </row>
    <row r="56" spans="1:19">
      <c r="A56" s="8">
        <v>40787</v>
      </c>
      <c r="B56" s="75">
        <v>442059</v>
      </c>
      <c r="C56" s="135">
        <f t="shared" si="0"/>
        <v>6.1526713524494701E-2</v>
      </c>
      <c r="D56" s="135">
        <f t="shared" si="1"/>
        <v>2.6518941663784556E-2</v>
      </c>
      <c r="E56" s="135">
        <f t="shared" si="1"/>
        <v>3.986569200252206E-2</v>
      </c>
      <c r="F56" s="137"/>
      <c r="G56" s="75">
        <v>348757</v>
      </c>
      <c r="H56" s="135">
        <f t="shared" si="3"/>
        <v>6.2124266806351601E-2</v>
      </c>
      <c r="I56" s="135"/>
      <c r="J56" s="75">
        <v>93284</v>
      </c>
      <c r="K56" s="135">
        <f t="shared" si="2"/>
        <v>5.9311159310023731E-2</v>
      </c>
      <c r="L56" s="11"/>
      <c r="M56" s="136"/>
      <c r="N56" s="135"/>
      <c r="S56" s="139"/>
    </row>
    <row r="57" spans="1:19">
      <c r="A57" s="8">
        <v>40878</v>
      </c>
      <c r="B57" s="75">
        <v>448296</v>
      </c>
      <c r="C57" s="135">
        <f t="shared" si="0"/>
        <v>6.2864377484998138E-2</v>
      </c>
      <c r="D57" s="135">
        <f>D58</f>
        <v>2.6518941663784556E-2</v>
      </c>
      <c r="E57" s="135">
        <f t="shared" si="1"/>
        <v>3.986569200252206E-2</v>
      </c>
      <c r="F57" s="137"/>
      <c r="G57" s="75">
        <v>354108</v>
      </c>
      <c r="H57" s="135">
        <f>(G57-G53)/G53</f>
        <v>6.4429441435158746E-2</v>
      </c>
      <c r="I57" s="135"/>
      <c r="J57" s="75">
        <v>94174</v>
      </c>
      <c r="K57" s="135">
        <f>(J57-J53)/J53</f>
        <v>5.7065888427432931E-2</v>
      </c>
      <c r="L57" s="11"/>
      <c r="M57" s="136"/>
      <c r="N57" s="135"/>
      <c r="S57" s="139"/>
    </row>
    <row r="58" spans="1:19">
      <c r="A58" s="8">
        <v>40969</v>
      </c>
      <c r="B58" s="75">
        <v>459963</v>
      </c>
      <c r="C58" s="135">
        <f t="shared" si="0"/>
        <v>7.0166703505077879E-2</v>
      </c>
      <c r="D58" s="135">
        <f t="shared" si="1"/>
        <v>2.6518941663784556E-2</v>
      </c>
      <c r="E58" s="135">
        <f t="shared" si="1"/>
        <v>3.986569200252206E-2</v>
      </c>
      <c r="G58" s="75">
        <v>363903</v>
      </c>
      <c r="H58" s="135">
        <f>(G58-G54)/G54</f>
        <v>7.2779800421561541E-2</v>
      </c>
      <c r="I58" s="135"/>
      <c r="J58" s="75">
        <v>96045</v>
      </c>
      <c r="K58" s="135">
        <f>(J58-J54)/J54</f>
        <v>6.0427063551649514E-2</v>
      </c>
      <c r="L58" s="11"/>
      <c r="M58" s="136"/>
      <c r="N58" s="135"/>
      <c r="S58" s="139"/>
    </row>
    <row r="59" spans="1:19">
      <c r="A59" s="8">
        <v>41061</v>
      </c>
      <c r="B59" s="75">
        <v>464754</v>
      </c>
      <c r="C59" s="135">
        <f t="shared" si="0"/>
        <v>7.0156532791754739E-2</v>
      </c>
      <c r="D59" s="135">
        <f t="shared" si="1"/>
        <v>2.6518941663784556E-2</v>
      </c>
      <c r="E59" s="135">
        <f t="shared" si="1"/>
        <v>3.986569200252206E-2</v>
      </c>
      <c r="G59" s="75">
        <v>367668</v>
      </c>
      <c r="H59" s="135">
        <f>(G59-G55)/G55</f>
        <v>7.3251326720650142E-2</v>
      </c>
      <c r="I59" s="135"/>
      <c r="J59" s="75">
        <v>97070</v>
      </c>
      <c r="K59" s="135">
        <f>(J59-J55)/J55</f>
        <v>5.8629790389774686E-2</v>
      </c>
      <c r="L59" s="11"/>
      <c r="M59" s="136"/>
      <c r="S59" s="139"/>
    </row>
    <row r="60" spans="1:19">
      <c r="A60" s="8">
        <v>41153</v>
      </c>
      <c r="B60" s="75">
        <v>471903</v>
      </c>
      <c r="C60" s="135">
        <f t="shared" si="0"/>
        <v>6.751135029487014E-2</v>
      </c>
      <c r="D60" s="135">
        <f t="shared" si="1"/>
        <v>2.6518941663784556E-2</v>
      </c>
      <c r="E60" s="135">
        <f>E61</f>
        <v>3.986569200252206E-2</v>
      </c>
      <c r="G60" s="75">
        <v>373725</v>
      </c>
      <c r="H60" s="135">
        <f>(G60-G56)/G56</f>
        <v>7.1591394581327406E-2</v>
      </c>
      <c r="I60" s="135"/>
      <c r="J60" s="75">
        <v>98158</v>
      </c>
      <c r="K60" s="135">
        <f>(J60-J56)/J56</f>
        <v>5.2249045924274262E-2</v>
      </c>
      <c r="L60" s="11"/>
      <c r="M60" s="136"/>
      <c r="S60" s="139"/>
    </row>
    <row r="61" spans="1:19">
      <c r="A61" s="8">
        <v>41244</v>
      </c>
      <c r="B61" s="75">
        <v>477259</v>
      </c>
      <c r="C61" s="135">
        <f t="shared" si="0"/>
        <v>6.4606866891518108E-2</v>
      </c>
      <c r="D61" s="135">
        <f t="shared" si="1"/>
        <v>2.6518941663784556E-2</v>
      </c>
      <c r="E61" s="135">
        <f t="shared" si="1"/>
        <v>3.986569200252206E-2</v>
      </c>
      <c r="G61" s="75">
        <v>378293</v>
      </c>
      <c r="H61" s="135">
        <f>(G61-G57)/G57</f>
        <v>6.829837224801473E-2</v>
      </c>
      <c r="I61" s="135"/>
      <c r="J61" s="75">
        <v>98946</v>
      </c>
      <c r="K61" s="135">
        <f>(J61-J57)/J57</f>
        <v>5.0672160044173555E-2</v>
      </c>
      <c r="L61" s="11"/>
      <c r="M61" s="136"/>
      <c r="S61" s="139"/>
    </row>
    <row r="62" spans="1:19">
      <c r="A62" s="8">
        <v>41334</v>
      </c>
      <c r="B62" s="75">
        <v>487407</v>
      </c>
      <c r="C62" s="135">
        <f>(B62-B58)/B58</f>
        <v>5.9665668760313331E-2</v>
      </c>
      <c r="D62" s="135">
        <f t="shared" si="1"/>
        <v>2.6518941663784556E-2</v>
      </c>
      <c r="E62" s="135">
        <f t="shared" si="1"/>
        <v>3.986569200252206E-2</v>
      </c>
      <c r="G62" s="75">
        <v>386786</v>
      </c>
      <c r="H62" s="135">
        <f t="shared" ref="H62:H77" si="4">(G62-G58)/G58</f>
        <v>6.288214166962075E-2</v>
      </c>
      <c r="I62" s="135"/>
      <c r="J62" s="75">
        <v>100600</v>
      </c>
      <c r="K62" s="135">
        <f t="shared" ref="K62:K96" si="5">(J62-J58)/J58</f>
        <v>4.7425685876412098E-2</v>
      </c>
      <c r="L62" s="11"/>
      <c r="M62" s="136"/>
      <c r="S62" s="139"/>
    </row>
    <row r="63" spans="1:19">
      <c r="A63" s="8">
        <v>41426</v>
      </c>
      <c r="B63" s="75">
        <v>490553</v>
      </c>
      <c r="C63" s="135">
        <f t="shared" ref="C63:C76" si="6">(B63-B59)/B59</f>
        <v>5.5511087586120826E-2</v>
      </c>
      <c r="D63" s="135">
        <f t="shared" si="1"/>
        <v>2.6518941663784556E-2</v>
      </c>
      <c r="E63" s="135">
        <f t="shared" si="1"/>
        <v>3.986569200252206E-2</v>
      </c>
      <c r="G63" s="75">
        <v>389651</v>
      </c>
      <c r="H63" s="135">
        <f t="shared" si="4"/>
        <v>5.9790354341416711E-2</v>
      </c>
      <c r="I63" s="135"/>
      <c r="J63" s="75">
        <v>100880</v>
      </c>
      <c r="K63" s="135">
        <f t="shared" si="5"/>
        <v>3.9250025754610077E-2</v>
      </c>
      <c r="L63" s="11"/>
      <c r="M63" s="136"/>
      <c r="S63" s="139"/>
    </row>
    <row r="64" spans="1:19">
      <c r="A64" s="8">
        <v>41518</v>
      </c>
      <c r="B64" s="75">
        <v>496444</v>
      </c>
      <c r="C64" s="135">
        <f t="shared" si="6"/>
        <v>5.2004331398613698E-2</v>
      </c>
      <c r="D64" s="135">
        <f t="shared" si="1"/>
        <v>2.6518941663784556E-2</v>
      </c>
      <c r="E64" s="135">
        <f t="shared" si="1"/>
        <v>3.986569200252206E-2</v>
      </c>
      <c r="G64" s="75">
        <v>394271</v>
      </c>
      <c r="H64" s="135">
        <f t="shared" si="4"/>
        <v>5.4976252592146634E-2</v>
      </c>
      <c r="I64" s="135"/>
      <c r="J64" s="75">
        <v>102153</v>
      </c>
      <c r="K64" s="135">
        <f t="shared" si="5"/>
        <v>4.0699688257706965E-2</v>
      </c>
      <c r="L64" s="11"/>
      <c r="M64" s="136"/>
      <c r="S64" s="140"/>
    </row>
    <row r="65" spans="1:19">
      <c r="A65" s="8">
        <v>41609</v>
      </c>
      <c r="B65" s="75">
        <v>501366</v>
      </c>
      <c r="C65" s="135">
        <f t="shared" si="6"/>
        <v>5.0511357564760433E-2</v>
      </c>
      <c r="D65" s="135">
        <f t="shared" si="1"/>
        <v>2.6518941663784556E-2</v>
      </c>
      <c r="E65" s="135">
        <f t="shared" si="1"/>
        <v>3.986569200252206E-2</v>
      </c>
      <c r="G65" s="75">
        <v>398355</v>
      </c>
      <c r="H65" s="135">
        <f t="shared" si="4"/>
        <v>5.3032966510086099E-2</v>
      </c>
      <c r="I65" s="135"/>
      <c r="J65" s="75">
        <v>102991</v>
      </c>
      <c r="K65" s="135">
        <f t="shared" si="5"/>
        <v>4.0880884522871058E-2</v>
      </c>
      <c r="L65" s="11"/>
      <c r="M65" s="136"/>
      <c r="S65" s="140"/>
    </row>
    <row r="66" spans="1:19">
      <c r="A66" s="8">
        <v>41699</v>
      </c>
      <c r="B66" s="75">
        <v>510876</v>
      </c>
      <c r="C66" s="135">
        <f t="shared" si="6"/>
        <v>4.8150724138143274E-2</v>
      </c>
      <c r="D66" s="135">
        <f t="shared" si="1"/>
        <v>2.6518941663784556E-2</v>
      </c>
      <c r="E66" s="135">
        <f t="shared" si="1"/>
        <v>3.986569200252206E-2</v>
      </c>
      <c r="G66" s="75">
        <v>406207</v>
      </c>
      <c r="H66" s="135">
        <f t="shared" si="4"/>
        <v>5.0211227914143737E-2</v>
      </c>
      <c r="I66" s="135"/>
      <c r="J66" s="75">
        <v>104651</v>
      </c>
      <c r="K66" s="135">
        <f t="shared" si="5"/>
        <v>4.026838966202783E-2</v>
      </c>
      <c r="L66" s="11"/>
      <c r="M66" s="136"/>
      <c r="S66" s="140"/>
    </row>
    <row r="67" spans="1:19">
      <c r="A67" s="8">
        <v>41791</v>
      </c>
      <c r="B67" s="75">
        <v>514040</v>
      </c>
      <c r="C67" s="135">
        <f t="shared" si="6"/>
        <v>4.7878618620210256E-2</v>
      </c>
      <c r="D67" s="135">
        <f t="shared" si="1"/>
        <v>2.6518941663784556E-2</v>
      </c>
      <c r="E67" s="135">
        <f t="shared" si="1"/>
        <v>3.986569200252206E-2</v>
      </c>
      <c r="G67" s="75">
        <v>408643</v>
      </c>
      <c r="H67" s="135">
        <f t="shared" si="4"/>
        <v>4.8741052890920337E-2</v>
      </c>
      <c r="I67" s="135"/>
      <c r="J67" s="75">
        <v>105380</v>
      </c>
      <c r="K67" s="135">
        <f t="shared" si="5"/>
        <v>4.4607454401268835E-2</v>
      </c>
      <c r="L67" s="11"/>
      <c r="M67" s="136"/>
      <c r="S67" s="140"/>
    </row>
    <row r="68" spans="1:19">
      <c r="A68" s="8">
        <v>41883</v>
      </c>
      <c r="B68" s="75">
        <v>519785</v>
      </c>
      <c r="C68" s="135">
        <f t="shared" si="6"/>
        <v>4.7016380498102507E-2</v>
      </c>
      <c r="D68" s="135">
        <f t="shared" si="1"/>
        <v>2.6518941663784556E-2</v>
      </c>
      <c r="E68" s="135">
        <f t="shared" si="1"/>
        <v>3.986569200252206E-2</v>
      </c>
      <c r="G68" s="75">
        <v>413193</v>
      </c>
      <c r="H68" s="135">
        <f t="shared" si="4"/>
        <v>4.7992370729777231E-2</v>
      </c>
      <c r="I68" s="135"/>
      <c r="J68" s="75">
        <v>106576</v>
      </c>
      <c r="K68" s="135">
        <f t="shared" si="5"/>
        <v>4.3297798400438556E-2</v>
      </c>
      <c r="L68" s="11"/>
      <c r="M68" s="136"/>
      <c r="S68" s="140"/>
    </row>
    <row r="69" spans="1:19">
      <c r="A69" s="8">
        <v>41974</v>
      </c>
      <c r="B69" s="75">
        <v>524852</v>
      </c>
      <c r="C69" s="135">
        <f t="shared" si="6"/>
        <v>4.6844022131536642E-2</v>
      </c>
      <c r="D69" s="135">
        <f t="shared" si="1"/>
        <v>2.6518941663784556E-2</v>
      </c>
      <c r="E69" s="135">
        <f t="shared" si="1"/>
        <v>3.986569200252206E-2</v>
      </c>
      <c r="G69" s="75">
        <v>417384</v>
      </c>
      <c r="H69" s="135">
        <f t="shared" si="4"/>
        <v>4.7768949806077494E-2</v>
      </c>
      <c r="I69" s="135"/>
      <c r="J69" s="75">
        <v>107453</v>
      </c>
      <c r="K69" s="135">
        <f t="shared" si="5"/>
        <v>4.3324173956947695E-2</v>
      </c>
      <c r="L69" s="11"/>
      <c r="M69" s="136"/>
      <c r="S69" s="140"/>
    </row>
    <row r="70" spans="1:19">
      <c r="A70" s="8">
        <v>42064</v>
      </c>
      <c r="B70" s="75">
        <v>534290</v>
      </c>
      <c r="C70" s="135">
        <f t="shared" si="6"/>
        <v>4.5831082297857012E-2</v>
      </c>
      <c r="D70" s="135">
        <f t="shared" si="1"/>
        <v>2.6518941663784556E-2</v>
      </c>
      <c r="E70" s="135">
        <f t="shared" si="1"/>
        <v>3.986569200252206E-2</v>
      </c>
      <c r="G70" s="75">
        <v>425749</v>
      </c>
      <c r="H70" s="135">
        <f t="shared" si="4"/>
        <v>4.8108476712612043E-2</v>
      </c>
      <c r="I70" s="135"/>
      <c r="J70" s="75">
        <v>108525</v>
      </c>
      <c r="K70" s="135">
        <f t="shared" si="5"/>
        <v>3.7018279806213035E-2</v>
      </c>
      <c r="L70" s="11"/>
      <c r="M70" s="136"/>
      <c r="S70" s="140"/>
    </row>
    <row r="71" spans="1:19">
      <c r="A71" s="8">
        <v>42156</v>
      </c>
      <c r="B71" s="75">
        <v>537904</v>
      </c>
      <c r="C71" s="135">
        <f t="shared" si="6"/>
        <v>4.6424402770212432E-2</v>
      </c>
      <c r="D71" s="135">
        <f t="shared" si="1"/>
        <v>2.6518941663784556E-2</v>
      </c>
      <c r="E71" s="135">
        <f t="shared" si="1"/>
        <v>3.986569200252206E-2</v>
      </c>
      <c r="G71" s="75">
        <v>428682</v>
      </c>
      <c r="H71" s="135">
        <f t="shared" si="4"/>
        <v>4.9037913288616224E-2</v>
      </c>
      <c r="J71" s="75">
        <v>109206</v>
      </c>
      <c r="K71" s="135">
        <f t="shared" si="5"/>
        <v>3.6306699563484535E-2</v>
      </c>
      <c r="L71" s="11"/>
      <c r="M71" s="136"/>
      <c r="S71" s="140"/>
    </row>
    <row r="72" spans="1:19">
      <c r="A72" s="8">
        <v>42248</v>
      </c>
      <c r="B72" s="75">
        <v>543794</v>
      </c>
      <c r="C72" s="135">
        <f t="shared" si="6"/>
        <v>4.6190251738699652E-2</v>
      </c>
      <c r="D72" s="135">
        <f t="shared" si="1"/>
        <v>2.6518941663784556E-2</v>
      </c>
      <c r="E72" s="135">
        <f t="shared" si="1"/>
        <v>3.986569200252206E-2</v>
      </c>
      <c r="G72" s="75">
        <v>433501</v>
      </c>
      <c r="H72" s="135">
        <f t="shared" si="4"/>
        <v>4.9148944924042759E-2</v>
      </c>
      <c r="J72" s="75">
        <v>110277</v>
      </c>
      <c r="K72" s="135">
        <f t="shared" si="5"/>
        <v>3.472639243356853E-2</v>
      </c>
      <c r="L72" s="11"/>
      <c r="M72" s="136"/>
      <c r="O72" s="8"/>
      <c r="P72" s="104"/>
      <c r="Q72" s="82"/>
      <c r="R72" s="82"/>
      <c r="S72" s="132"/>
    </row>
    <row r="73" spans="1:19">
      <c r="A73" s="8">
        <v>42339</v>
      </c>
      <c r="B73" s="75">
        <v>547971</v>
      </c>
      <c r="C73" s="135">
        <f t="shared" si="6"/>
        <v>4.404860798853772E-2</v>
      </c>
      <c r="D73" s="135">
        <f t="shared" si="1"/>
        <v>2.6518941663784556E-2</v>
      </c>
      <c r="E73" s="135">
        <f>E74</f>
        <v>3.986569200252206E-2</v>
      </c>
      <c r="G73" s="75">
        <v>437777</v>
      </c>
      <c r="H73" s="135">
        <f t="shared" si="4"/>
        <v>4.8859084200640175E-2</v>
      </c>
      <c r="J73" s="75">
        <v>110178</v>
      </c>
      <c r="K73" s="135">
        <f t="shared" si="5"/>
        <v>2.5359924804333057E-2</v>
      </c>
      <c r="L73" s="11"/>
      <c r="M73" s="136"/>
    </row>
    <row r="74" spans="1:19">
      <c r="A74" s="8">
        <v>42430</v>
      </c>
      <c r="B74" s="75">
        <v>558744</v>
      </c>
      <c r="C74" s="135">
        <f t="shared" si="6"/>
        <v>4.576915158434558E-2</v>
      </c>
      <c r="D74" s="135">
        <f t="shared" ref="D74:D95" si="7">D75</f>
        <v>2.6518941663784556E-2</v>
      </c>
      <c r="E74" s="135">
        <f t="shared" ref="E74:E88" si="8">E75</f>
        <v>3.986569200252206E-2</v>
      </c>
      <c r="G74" s="75">
        <v>447134</v>
      </c>
      <c r="H74" s="135">
        <f t="shared" si="4"/>
        <v>5.022912561156926E-2</v>
      </c>
      <c r="J74" s="75">
        <v>111592</v>
      </c>
      <c r="K74" s="135">
        <f t="shared" si="5"/>
        <v>2.8260769407970513E-2</v>
      </c>
      <c r="L74" s="11"/>
      <c r="M74" s="136"/>
    </row>
    <row r="75" spans="1:19">
      <c r="A75" s="8">
        <v>42522</v>
      </c>
      <c r="B75" s="75">
        <v>562084</v>
      </c>
      <c r="C75" s="135">
        <f t="shared" si="6"/>
        <v>4.4952259139177254E-2</v>
      </c>
      <c r="D75" s="135">
        <f t="shared" si="7"/>
        <v>2.6518941663784556E-2</v>
      </c>
      <c r="E75" s="135">
        <f t="shared" si="8"/>
        <v>3.986569200252206E-2</v>
      </c>
      <c r="G75" s="75">
        <v>449976</v>
      </c>
      <c r="H75" s="135">
        <f t="shared" si="4"/>
        <v>4.9673184318445841E-2</v>
      </c>
      <c r="J75" s="75">
        <v>112090</v>
      </c>
      <c r="K75" s="135">
        <f t="shared" si="5"/>
        <v>2.6408805376993937E-2</v>
      </c>
      <c r="L75" s="11"/>
      <c r="M75" s="136"/>
    </row>
    <row r="76" spans="1:19">
      <c r="A76" s="8">
        <v>42614</v>
      </c>
      <c r="B76" s="75">
        <v>569975</v>
      </c>
      <c r="C76" s="135">
        <f t="shared" si="6"/>
        <v>4.8145069640341751E-2</v>
      </c>
      <c r="D76" s="135">
        <f t="shared" si="7"/>
        <v>2.6518941663784556E-2</v>
      </c>
      <c r="E76" s="135">
        <f t="shared" si="8"/>
        <v>3.986569200252206E-2</v>
      </c>
      <c r="G76" s="75">
        <v>456849</v>
      </c>
      <c r="H76" s="135">
        <f t="shared" si="4"/>
        <v>5.3859160647841645E-2</v>
      </c>
      <c r="J76" s="75">
        <v>113106</v>
      </c>
      <c r="K76" s="135">
        <f t="shared" si="5"/>
        <v>2.5653581435838842E-2</v>
      </c>
      <c r="L76" s="11"/>
      <c r="M76" s="136"/>
    </row>
    <row r="77" spans="1:19">
      <c r="A77" s="8">
        <v>42705</v>
      </c>
      <c r="B77" s="75">
        <v>575242</v>
      </c>
      <c r="C77" s="135">
        <f>(B77-B73)/B73</f>
        <v>4.9767232207543831E-2</v>
      </c>
      <c r="D77" s="135">
        <f t="shared" si="7"/>
        <v>2.6518941663784556E-2</v>
      </c>
      <c r="E77" s="135">
        <f t="shared" si="8"/>
        <v>3.986569200252206E-2</v>
      </c>
      <c r="G77" s="75">
        <v>461944</v>
      </c>
      <c r="H77" s="135">
        <f t="shared" si="4"/>
        <v>5.5203905184603122E-2</v>
      </c>
      <c r="J77" s="75">
        <v>113269</v>
      </c>
      <c r="K77" s="135">
        <f t="shared" si="5"/>
        <v>2.805460255223366E-2</v>
      </c>
      <c r="L77" s="11"/>
      <c r="M77" s="136"/>
    </row>
    <row r="78" spans="1:19">
      <c r="A78" s="8">
        <v>42795</v>
      </c>
      <c r="B78" s="75">
        <v>585449</v>
      </c>
      <c r="C78" s="135">
        <f t="shared" ref="C78:C90" si="9">(B78-B74)/B74</f>
        <v>4.7794696676832324E-2</v>
      </c>
      <c r="D78" s="135">
        <f t="shared" si="7"/>
        <v>2.6518941663784556E-2</v>
      </c>
      <c r="E78" s="135">
        <f t="shared" si="8"/>
        <v>3.986569200252206E-2</v>
      </c>
      <c r="G78" s="75">
        <v>470942</v>
      </c>
      <c r="H78" s="135">
        <f>(G78-G74)/G74</f>
        <v>5.3245783143308273E-2</v>
      </c>
      <c r="J78" s="75">
        <v>114478</v>
      </c>
      <c r="K78" s="135">
        <f t="shared" si="5"/>
        <v>2.5862068965517241E-2</v>
      </c>
      <c r="L78" s="11"/>
      <c r="M78" s="136"/>
      <c r="N78" s="10"/>
      <c r="O78" s="10"/>
      <c r="P78" s="10"/>
      <c r="Q78" s="10"/>
      <c r="R78" s="10"/>
    </row>
    <row r="79" spans="1:19">
      <c r="A79" s="8">
        <v>42887</v>
      </c>
      <c r="B79" s="75">
        <v>589659</v>
      </c>
      <c r="C79" s="135">
        <f t="shared" si="9"/>
        <v>4.9058503711189076E-2</v>
      </c>
      <c r="D79" s="135">
        <f t="shared" si="7"/>
        <v>2.6518941663784556E-2</v>
      </c>
      <c r="E79" s="135">
        <f t="shared" si="8"/>
        <v>3.986569200252206E-2</v>
      </c>
      <c r="G79" s="75">
        <v>474666</v>
      </c>
      <c r="H79" s="135">
        <f t="shared" ref="H79:H86" si="10">(G79-G75)/G75</f>
        <v>5.4869593044962396E-2</v>
      </c>
      <c r="J79" s="75">
        <v>114966</v>
      </c>
      <c r="K79" s="135">
        <f t="shared" si="5"/>
        <v>2.565795343027924E-2</v>
      </c>
      <c r="L79" s="11"/>
      <c r="M79" s="136"/>
      <c r="N79" s="10"/>
      <c r="O79" s="10"/>
      <c r="P79" s="10"/>
      <c r="Q79" s="10"/>
      <c r="R79" s="10"/>
    </row>
    <row r="80" spans="1:19">
      <c r="A80" s="8">
        <v>42979</v>
      </c>
      <c r="B80" s="75">
        <v>596487</v>
      </c>
      <c r="C80" s="135">
        <f t="shared" si="9"/>
        <v>4.6514320803544014E-2</v>
      </c>
      <c r="D80" s="135">
        <f t="shared" si="7"/>
        <v>2.6518941663784556E-2</v>
      </c>
      <c r="E80" s="135">
        <f t="shared" si="8"/>
        <v>3.986569200252206E-2</v>
      </c>
      <c r="G80" s="75">
        <v>480785</v>
      </c>
      <c r="H80" s="135">
        <f t="shared" si="10"/>
        <v>5.2393679311982737E-2</v>
      </c>
      <c r="J80" s="75">
        <v>115677</v>
      </c>
      <c r="K80" s="135">
        <f t="shared" si="5"/>
        <v>2.2730889607978356E-2</v>
      </c>
      <c r="L80" s="11"/>
      <c r="M80" s="136"/>
      <c r="N80" s="10"/>
      <c r="O80" s="10"/>
      <c r="P80" s="10"/>
      <c r="Q80" s="10"/>
      <c r="R80" s="10"/>
    </row>
    <row r="81" spans="1:18">
      <c r="A81" s="8">
        <v>43070</v>
      </c>
      <c r="B81" s="75">
        <v>601574</v>
      </c>
      <c r="C81" s="135">
        <f t="shared" si="9"/>
        <v>4.5775517086721763E-2</v>
      </c>
      <c r="D81" s="135">
        <f t="shared" si="7"/>
        <v>2.6518941663784556E-2</v>
      </c>
      <c r="E81" s="135">
        <f t="shared" si="8"/>
        <v>3.986569200252206E-2</v>
      </c>
      <c r="G81" s="75">
        <v>485562</v>
      </c>
      <c r="H81" s="135">
        <f t="shared" si="10"/>
        <v>5.1127409382955513E-2</v>
      </c>
      <c r="J81" s="75">
        <v>115985</v>
      </c>
      <c r="K81" s="135">
        <f t="shared" si="5"/>
        <v>2.39783171035323E-2</v>
      </c>
      <c r="L81" s="11"/>
      <c r="N81" s="10"/>
      <c r="O81" s="10"/>
      <c r="P81" s="10"/>
      <c r="Q81" s="10"/>
      <c r="R81" s="10"/>
    </row>
    <row r="82" spans="1:18">
      <c r="A82" s="8">
        <v>43160</v>
      </c>
      <c r="B82" s="75">
        <v>608583</v>
      </c>
      <c r="C82" s="135">
        <f t="shared" si="9"/>
        <v>3.9514970561056559E-2</v>
      </c>
      <c r="D82" s="135">
        <f t="shared" si="7"/>
        <v>2.6518941663784556E-2</v>
      </c>
      <c r="E82" s="135">
        <f t="shared" si="8"/>
        <v>3.986569200252206E-2</v>
      </c>
      <c r="G82" s="75">
        <v>491970</v>
      </c>
      <c r="H82" s="135">
        <f t="shared" si="10"/>
        <v>4.4650933660620631E-2</v>
      </c>
      <c r="J82" s="75">
        <v>116583</v>
      </c>
      <c r="K82" s="135">
        <f t="shared" si="5"/>
        <v>1.8387812505459563E-2</v>
      </c>
      <c r="L82" s="11"/>
      <c r="N82" s="10"/>
      <c r="O82" s="10"/>
      <c r="P82" s="10"/>
      <c r="Q82" s="10"/>
      <c r="R82" s="10"/>
    </row>
    <row r="83" spans="1:18">
      <c r="A83" s="8">
        <v>43252</v>
      </c>
      <c r="B83" s="75">
        <v>610319</v>
      </c>
      <c r="C83" s="135">
        <f t="shared" si="9"/>
        <v>3.5037199466132117E-2</v>
      </c>
      <c r="D83" s="135">
        <f t="shared" si="7"/>
        <v>2.6518941663784556E-2</v>
      </c>
      <c r="E83" s="135">
        <f t="shared" si="8"/>
        <v>3.986569200252206E-2</v>
      </c>
      <c r="G83" s="75">
        <v>493715</v>
      </c>
      <c r="H83" s="135">
        <f t="shared" si="10"/>
        <v>4.0131376589012065E-2</v>
      </c>
      <c r="J83" s="75">
        <v>116576</v>
      </c>
      <c r="K83" s="135">
        <f t="shared" si="5"/>
        <v>1.4004140354539603E-2</v>
      </c>
      <c r="L83" s="11"/>
      <c r="N83" s="10"/>
      <c r="O83" s="10"/>
      <c r="P83" s="10"/>
      <c r="Q83" s="10"/>
      <c r="R83" s="10"/>
    </row>
    <row r="84" spans="1:18">
      <c r="A84" s="8">
        <v>43344</v>
      </c>
      <c r="B84" s="75">
        <v>616364</v>
      </c>
      <c r="C84" s="135">
        <f t="shared" si="9"/>
        <v>3.3323442086751261E-2</v>
      </c>
      <c r="D84" s="135">
        <f t="shared" si="7"/>
        <v>2.6518941663784556E-2</v>
      </c>
      <c r="E84" s="135">
        <f t="shared" si="8"/>
        <v>3.986569200252206E-2</v>
      </c>
      <c r="G84" s="75">
        <v>499228</v>
      </c>
      <c r="H84" s="135">
        <f t="shared" si="10"/>
        <v>3.8360181786037416E-2</v>
      </c>
      <c r="J84" s="75">
        <v>117110</v>
      </c>
      <c r="K84" s="135">
        <f t="shared" si="5"/>
        <v>1.2387942287576614E-2</v>
      </c>
      <c r="L84" s="11"/>
      <c r="N84" s="10"/>
      <c r="O84" s="10"/>
      <c r="P84" s="10"/>
      <c r="Q84" s="10"/>
      <c r="R84" s="10"/>
    </row>
    <row r="85" spans="1:18">
      <c r="A85" s="8">
        <v>43435</v>
      </c>
      <c r="B85" s="75">
        <v>619182</v>
      </c>
      <c r="C85" s="135">
        <f t="shared" si="9"/>
        <v>2.9269882009528337E-2</v>
      </c>
      <c r="D85" s="135">
        <f t="shared" si="7"/>
        <v>2.6518941663784556E-2</v>
      </c>
      <c r="E85" s="135">
        <f t="shared" si="8"/>
        <v>3.986569200252206E-2</v>
      </c>
      <c r="G85" s="75">
        <v>502295</v>
      </c>
      <c r="H85" s="135">
        <f t="shared" si="10"/>
        <v>3.4461098685646736E-2</v>
      </c>
      <c r="J85" s="75">
        <v>116861</v>
      </c>
      <c r="K85" s="135">
        <f t="shared" si="5"/>
        <v>7.5527007802733111E-3</v>
      </c>
      <c r="L85" s="11"/>
      <c r="N85" s="10"/>
      <c r="O85" s="10"/>
      <c r="P85" s="10"/>
      <c r="Q85" s="10"/>
      <c r="R85" s="10"/>
    </row>
    <row r="86" spans="1:18">
      <c r="A86" s="8">
        <v>43525</v>
      </c>
      <c r="B86" s="75">
        <v>628039</v>
      </c>
      <c r="C86" s="135">
        <f t="shared" si="9"/>
        <v>3.1969345183812233E-2</v>
      </c>
      <c r="D86" s="135">
        <f t="shared" si="7"/>
        <v>2.6518941663784556E-2</v>
      </c>
      <c r="E86" s="135">
        <f t="shared" si="8"/>
        <v>3.986569200252206E-2</v>
      </c>
      <c r="G86" s="75">
        <v>510505</v>
      </c>
      <c r="H86" s="135">
        <f t="shared" si="10"/>
        <v>3.7675061487489073E-2</v>
      </c>
      <c r="J86" s="75">
        <v>117481</v>
      </c>
      <c r="K86" s="135">
        <f t="shared" si="5"/>
        <v>7.7026667695976256E-3</v>
      </c>
      <c r="L86" s="11"/>
      <c r="N86" s="10"/>
      <c r="O86" s="10"/>
      <c r="P86" s="10"/>
      <c r="Q86" s="10"/>
      <c r="R86" s="10"/>
    </row>
    <row r="87" spans="1:18">
      <c r="A87" s="8">
        <v>43617</v>
      </c>
      <c r="B87" s="75">
        <v>631885</v>
      </c>
      <c r="C87" s="135">
        <f t="shared" si="9"/>
        <v>3.533561956943828E-2</v>
      </c>
      <c r="D87" s="135">
        <f t="shared" si="7"/>
        <v>2.6518941663784556E-2</v>
      </c>
      <c r="E87" s="135">
        <f t="shared" si="8"/>
        <v>3.986569200252206E-2</v>
      </c>
      <c r="G87" s="75">
        <v>513916</v>
      </c>
      <c r="H87" s="135">
        <f>(G87-G83)/G83</f>
        <v>4.0916318118752723E-2</v>
      </c>
      <c r="J87" s="75">
        <v>117916</v>
      </c>
      <c r="K87" s="135">
        <f t="shared" si="5"/>
        <v>1.1494647268734559E-2</v>
      </c>
      <c r="L87" s="11"/>
      <c r="N87" s="10"/>
      <c r="O87" s="10"/>
      <c r="P87" s="10"/>
      <c r="Q87" s="10"/>
      <c r="R87" s="10"/>
    </row>
    <row r="88" spans="1:18">
      <c r="A88" s="8">
        <v>43709</v>
      </c>
      <c r="B88" s="75">
        <v>637732</v>
      </c>
      <c r="C88" s="135">
        <f t="shared" si="9"/>
        <v>3.4667826154674834E-2</v>
      </c>
      <c r="D88" s="135">
        <f t="shared" si="7"/>
        <v>2.6518941663784556E-2</v>
      </c>
      <c r="E88" s="135">
        <f t="shared" si="8"/>
        <v>3.986569200252206E-2</v>
      </c>
      <c r="G88" s="75">
        <v>519254</v>
      </c>
      <c r="H88" s="135">
        <f t="shared" ref="H88:H95" si="11">(G88-G84)/G84</f>
        <v>4.0113935917055935E-2</v>
      </c>
      <c r="J88" s="75">
        <v>118425</v>
      </c>
      <c r="K88" s="135">
        <f t="shared" si="5"/>
        <v>1.1228759286141235E-2</v>
      </c>
      <c r="L88" s="11"/>
      <c r="N88" s="10"/>
      <c r="O88" s="10"/>
      <c r="P88" s="10"/>
      <c r="Q88" s="10"/>
      <c r="R88" s="10"/>
    </row>
    <row r="89" spans="1:18">
      <c r="A89" s="8">
        <v>43800</v>
      </c>
      <c r="B89" s="75">
        <v>639840</v>
      </c>
      <c r="C89" s="135">
        <f t="shared" si="9"/>
        <v>3.3363372966268401E-2</v>
      </c>
      <c r="D89" s="135">
        <f t="shared" si="7"/>
        <v>2.6518941663784556E-2</v>
      </c>
      <c r="E89" s="135">
        <f t="shared" ref="E89:E95" si="12">E90</f>
        <v>3.986569200252206E-2</v>
      </c>
      <c r="G89" s="75">
        <v>521333</v>
      </c>
      <c r="H89" s="135">
        <f t="shared" si="11"/>
        <v>3.790202968375158E-2</v>
      </c>
      <c r="J89" s="75">
        <v>118455</v>
      </c>
      <c r="K89" s="135">
        <f t="shared" si="5"/>
        <v>1.3640136572509221E-2</v>
      </c>
      <c r="L89" s="11"/>
      <c r="N89" s="10"/>
      <c r="O89" s="10"/>
      <c r="P89" s="10"/>
      <c r="Q89" s="10"/>
      <c r="R89" s="10"/>
    </row>
    <row r="90" spans="1:18">
      <c r="A90" s="8">
        <v>43891</v>
      </c>
      <c r="B90" s="75">
        <v>645060</v>
      </c>
      <c r="C90" s="135">
        <f t="shared" si="9"/>
        <v>2.7101820109897635E-2</v>
      </c>
      <c r="D90" s="135">
        <f t="shared" si="7"/>
        <v>2.6518941663784556E-2</v>
      </c>
      <c r="E90" s="135">
        <f t="shared" si="12"/>
        <v>3.986569200252206E-2</v>
      </c>
      <c r="G90" s="75">
        <v>525612</v>
      </c>
      <c r="H90" s="135">
        <f t="shared" si="11"/>
        <v>2.9592266481229371E-2</v>
      </c>
      <c r="J90" s="75">
        <v>119402</v>
      </c>
      <c r="K90" s="135">
        <f t="shared" si="5"/>
        <v>1.6351580255530681E-2</v>
      </c>
      <c r="L90" s="11"/>
      <c r="N90" s="10"/>
      <c r="O90" s="10"/>
      <c r="P90" s="10"/>
      <c r="Q90" s="10"/>
      <c r="R90" s="10"/>
    </row>
    <row r="91" spans="1:18">
      <c r="A91" s="8">
        <v>43983</v>
      </c>
      <c r="B91" s="75">
        <v>642198</v>
      </c>
      <c r="C91" s="135">
        <f>(B91-B87)/B87</f>
        <v>1.6321007778314092E-2</v>
      </c>
      <c r="D91" s="135">
        <f t="shared" si="7"/>
        <v>2.6518941663784556E-2</v>
      </c>
      <c r="E91" s="135">
        <f t="shared" si="12"/>
        <v>3.986569200252206E-2</v>
      </c>
      <c r="G91" s="75">
        <v>521739</v>
      </c>
      <c r="H91" s="135">
        <f t="shared" si="11"/>
        <v>1.5222332054265677E-2</v>
      </c>
      <c r="J91" s="75">
        <v>120417</v>
      </c>
      <c r="K91" s="135">
        <f t="shared" si="5"/>
        <v>2.121001390820584E-2</v>
      </c>
      <c r="L91" s="11"/>
      <c r="N91" s="10"/>
      <c r="O91" s="10"/>
      <c r="P91" s="10"/>
      <c r="Q91" s="10"/>
      <c r="R91" s="10"/>
    </row>
    <row r="92" spans="1:18">
      <c r="A92" s="8">
        <v>44075</v>
      </c>
      <c r="B92" s="75">
        <v>636703</v>
      </c>
      <c r="C92" s="135">
        <f t="shared" ref="C92:C96" si="13">(B92-B88)/B88</f>
        <v>-1.6135304485269675E-3</v>
      </c>
      <c r="D92" s="135">
        <f t="shared" si="7"/>
        <v>2.6518941663784556E-2</v>
      </c>
      <c r="E92" s="135">
        <f t="shared" si="12"/>
        <v>3.986569200252206E-2</v>
      </c>
      <c r="G92" s="75">
        <v>514672</v>
      </c>
      <c r="H92" s="135">
        <f t="shared" si="11"/>
        <v>-8.8241977914469607E-3</v>
      </c>
      <c r="J92" s="75">
        <v>121990</v>
      </c>
      <c r="K92" s="135">
        <f t="shared" si="5"/>
        <v>3.010344099641123E-2</v>
      </c>
      <c r="L92" s="11"/>
      <c r="N92" s="10"/>
      <c r="O92" s="10"/>
      <c r="P92" s="10"/>
      <c r="Q92" s="10"/>
      <c r="R92" s="10"/>
    </row>
    <row r="93" spans="1:18">
      <c r="A93" s="8">
        <v>44166</v>
      </c>
      <c r="B93" s="75">
        <v>639052</v>
      </c>
      <c r="C93" s="135">
        <f t="shared" si="13"/>
        <v>-1.231557889472368E-3</v>
      </c>
      <c r="D93" s="135">
        <f t="shared" si="7"/>
        <v>2.6518941663784556E-2</v>
      </c>
      <c r="E93" s="135">
        <f t="shared" si="12"/>
        <v>3.986569200252206E-2</v>
      </c>
      <c r="G93" s="75">
        <v>516630</v>
      </c>
      <c r="H93" s="135">
        <f t="shared" si="11"/>
        <v>-9.0211055122158008E-3</v>
      </c>
      <c r="J93" s="75">
        <v>122382</v>
      </c>
      <c r="K93" s="135">
        <f t="shared" si="5"/>
        <v>3.3151829808788148E-2</v>
      </c>
      <c r="L93" s="11"/>
      <c r="N93" s="10"/>
      <c r="O93" s="10"/>
      <c r="P93" s="10"/>
      <c r="Q93" s="10"/>
      <c r="R93" s="10"/>
    </row>
    <row r="94" spans="1:18">
      <c r="A94" s="8">
        <v>44256</v>
      </c>
      <c r="B94" s="75">
        <v>640185</v>
      </c>
      <c r="C94" s="135">
        <f t="shared" si="13"/>
        <v>-7.5574365175332531E-3</v>
      </c>
      <c r="D94" s="135">
        <f t="shared" si="7"/>
        <v>2.6518941663784556E-2</v>
      </c>
      <c r="E94" s="135">
        <f t="shared" si="12"/>
        <v>3.986569200252206E-2</v>
      </c>
      <c r="G94" s="75">
        <v>517695</v>
      </c>
      <c r="H94" s="135">
        <f t="shared" si="11"/>
        <v>-1.5062441496769481E-2</v>
      </c>
      <c r="J94" s="75">
        <v>122455</v>
      </c>
      <c r="K94" s="135">
        <f t="shared" si="5"/>
        <v>2.5569085944959047E-2</v>
      </c>
      <c r="L94" s="11"/>
      <c r="N94" s="10"/>
      <c r="O94" s="10"/>
      <c r="P94" s="10"/>
      <c r="Q94" s="10"/>
      <c r="R94" s="10"/>
    </row>
    <row r="95" spans="1:18">
      <c r="A95" s="8">
        <v>44348</v>
      </c>
      <c r="B95" s="75">
        <v>639055</v>
      </c>
      <c r="C95" s="135">
        <f t="shared" si="13"/>
        <v>-4.8941292249430864E-3</v>
      </c>
      <c r="D95" s="135">
        <f t="shared" si="7"/>
        <v>2.6518941663784556E-2</v>
      </c>
      <c r="E95" s="135">
        <f t="shared" si="12"/>
        <v>3.986569200252206E-2</v>
      </c>
      <c r="G95" s="75">
        <v>517340</v>
      </c>
      <c r="H95" s="135">
        <f t="shared" si="11"/>
        <v>-8.4314187745213598E-3</v>
      </c>
      <c r="J95" s="75">
        <v>121683</v>
      </c>
      <c r="K95" s="135">
        <f t="shared" si="5"/>
        <v>1.0513465706669323E-2</v>
      </c>
      <c r="L95" s="11"/>
      <c r="M95" s="132" t="s">
        <v>436</v>
      </c>
      <c r="N95" s="10"/>
      <c r="O95" s="10"/>
      <c r="P95" s="10"/>
      <c r="Q95" s="10"/>
      <c r="R95" s="10"/>
    </row>
    <row r="96" spans="1:18">
      <c r="A96" s="8">
        <v>44440</v>
      </c>
      <c r="B96" s="75">
        <v>630884</v>
      </c>
      <c r="C96" s="135">
        <f t="shared" si="13"/>
        <v>-9.1392690155378559E-3</v>
      </c>
      <c r="D96" s="135">
        <f>AVERAGE(C77:C96)</f>
        <v>2.6518941663784556E-2</v>
      </c>
      <c r="E96" s="135">
        <f>AVERAGE(C57:C96)</f>
        <v>3.986569200252206E-2</v>
      </c>
      <c r="G96" s="75">
        <v>510762</v>
      </c>
      <c r="H96" s="135">
        <f>(G96-G92)/G92</f>
        <v>-7.5970715329374827E-3</v>
      </c>
      <c r="J96" s="75">
        <v>120092</v>
      </c>
      <c r="K96" s="135">
        <f t="shared" si="5"/>
        <v>-1.5558652348553159E-2</v>
      </c>
      <c r="L96" s="11"/>
      <c r="N96" s="10"/>
      <c r="O96" s="10"/>
      <c r="P96" s="10"/>
      <c r="Q96" s="10"/>
      <c r="R96" s="10"/>
    </row>
  </sheetData>
  <sortState xmlns:xlrd2="http://schemas.microsoft.com/office/spreadsheetml/2017/richdata2" ref="F89:I96">
    <sortCondition ref="F89:F96"/>
  </sortState>
  <phoneticPr fontId="5" type="noConversion"/>
  <hyperlinks>
    <hyperlink ref="S1" location="Contents!A1" display="Contents page" xr:uid="{00000000-0004-0000-1C00-000000000000}"/>
    <hyperlink ref="B3" location="'Figure 4'!A1" display="Figure 4" xr:uid="{00000000-0004-0000-1C00-000001000000}"/>
    <hyperlink ref="O3" location="'Figure 8'!A1" display="Figure 8" xr:uid="{00000000-0004-0000-1C00-000002000000}"/>
    <hyperlink ref="L1" location="Contents!A1" display="Contents page" xr:uid="{00000000-0004-0000-1C00-000003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zoomScale="130" zoomScaleNormal="130" workbookViewId="0">
      <selection activeCell="M1" sqref="M1"/>
    </sheetView>
  </sheetViews>
  <sheetFormatPr baseColWidth="10" defaultColWidth="9.19921875" defaultRowHeight="22.5" customHeight="1"/>
  <cols>
    <col min="1" max="10" width="9" style="10" customWidth="1"/>
    <col min="11" max="11" width="14.796875" style="10" customWidth="1"/>
    <col min="12" max="12" width="4" style="10" customWidth="1"/>
    <col min="13" max="13" width="12.796875" style="10" customWidth="1"/>
    <col min="14" max="14" width="9" style="10" customWidth="1"/>
    <col min="15" max="16384" width="9.19921875" style="174"/>
  </cols>
  <sheetData>
    <row r="1" spans="1:13" ht="28.5" customHeight="1">
      <c r="A1" s="184" t="s">
        <v>338</v>
      </c>
      <c r="K1" s="125" t="s">
        <v>366</v>
      </c>
      <c r="L1" s="173"/>
      <c r="M1" s="125" t="s">
        <v>373</v>
      </c>
    </row>
  </sheetData>
  <phoneticPr fontId="48" type="noConversion"/>
  <hyperlinks>
    <hyperlink ref="K1" location="Contents!A1" display="Contents page" xr:uid="{00000000-0004-0000-0200-000000000000}"/>
    <hyperlink ref="M1" location="'Fig 1 source'!A1" display="Data source" xr:uid="{00000000-0004-0000-0200-000001000000}"/>
  </hyperlinks>
  <pageMargins left="0.7" right="0.7" top="0.75" bottom="0.75" header="0.3" footer="0.3"/>
  <pageSetup paperSize="9" orientation="portrait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9"/>
  <dimension ref="A1:N271"/>
  <sheetViews>
    <sheetView zoomScale="90" zoomScaleNormal="90" workbookViewId="0">
      <pane ySplit="5" topLeftCell="A6" activePane="bottomLeft" state="frozen"/>
      <selection activeCell="B5" sqref="B5"/>
      <selection pane="bottomLeft" activeCell="A6" sqref="A6"/>
    </sheetView>
  </sheetViews>
  <sheetFormatPr baseColWidth="10" defaultColWidth="8" defaultRowHeight="11"/>
  <cols>
    <col min="1" max="1" width="8" style="2"/>
    <col min="2" max="2" width="8.19921875" style="2" bestFit="1" customWidth="1"/>
    <col min="3" max="3" width="14.19921875" style="2" customWidth="1"/>
    <col min="4" max="4" width="9.796875" style="2" customWidth="1"/>
    <col min="5" max="5" width="8.19921875" style="2" bestFit="1" customWidth="1"/>
    <col min="6" max="6" width="15.19921875" customWidth="1"/>
    <col min="7" max="7" width="9.796875" customWidth="1"/>
    <col min="8" max="8" width="10.796875" style="2" customWidth="1"/>
    <col min="9" max="11" width="8" style="2"/>
    <col min="12" max="12" width="13.796875" style="2" customWidth="1"/>
    <col min="13" max="13" width="15.796875" style="2" customWidth="1"/>
    <col min="14" max="14" width="16.59765625" style="2" customWidth="1"/>
    <col min="15" max="16384" width="8" style="2"/>
  </cols>
  <sheetData>
    <row r="1" spans="1:14" ht="26.25" customHeight="1">
      <c r="A1" s="184" t="s">
        <v>418</v>
      </c>
      <c r="N1" s="44" t="s">
        <v>366</v>
      </c>
    </row>
    <row r="2" spans="1:14" ht="30.75" customHeight="1">
      <c r="A2" s="184" t="s">
        <v>428</v>
      </c>
      <c r="L2" s="184" t="s">
        <v>429</v>
      </c>
      <c r="M2" s="35"/>
    </row>
    <row r="3" spans="1:14" ht="30.75" customHeight="1">
      <c r="A3" s="37" t="s">
        <v>328</v>
      </c>
      <c r="D3" s="32"/>
      <c r="L3" s="38" t="s">
        <v>141</v>
      </c>
      <c r="M3" s="35"/>
    </row>
    <row r="4" spans="1:14" ht="15.75" customHeight="1">
      <c r="B4" s="264" t="s">
        <v>368</v>
      </c>
      <c r="C4" s="264"/>
      <c r="D4" s="15"/>
      <c r="E4" s="263" t="s">
        <v>369</v>
      </c>
      <c r="F4" s="263"/>
      <c r="G4" s="15"/>
      <c r="L4" s="35"/>
      <c r="M4" s="35"/>
      <c r="N4" s="35"/>
    </row>
    <row r="5" spans="1:14" ht="41.25" customHeight="1">
      <c r="A5" s="39" t="s">
        <v>419</v>
      </c>
      <c r="B5" s="39" t="s">
        <v>296</v>
      </c>
      <c r="C5" s="40" t="s">
        <v>294</v>
      </c>
      <c r="D5" s="40"/>
      <c r="E5" s="39" t="s">
        <v>296</v>
      </c>
      <c r="F5" s="40" t="s">
        <v>294</v>
      </c>
      <c r="G5" s="40"/>
      <c r="H5" s="40" t="s">
        <v>339</v>
      </c>
      <c r="K5" s="42" t="s">
        <v>420</v>
      </c>
      <c r="L5" s="41" t="s">
        <v>430</v>
      </c>
      <c r="M5" s="41" t="s">
        <v>431</v>
      </c>
      <c r="N5" s="35"/>
    </row>
    <row r="6" spans="1:14" ht="13">
      <c r="A6" s="1">
        <v>36404</v>
      </c>
      <c r="B6" s="242">
        <f>C6/100</f>
        <v>4.0756999999999995E-2</v>
      </c>
      <c r="C6" s="245">
        <v>4.0756999999999994</v>
      </c>
      <c r="D6" s="246"/>
      <c r="E6" s="242"/>
      <c r="F6" s="247">
        <v>4.5</v>
      </c>
      <c r="G6" s="247"/>
      <c r="H6" s="248"/>
      <c r="K6" s="238">
        <v>42614</v>
      </c>
      <c r="L6" s="239">
        <v>6829.4976183318049</v>
      </c>
      <c r="M6" s="240">
        <v>0.36601698066599819</v>
      </c>
      <c r="N6" s="35"/>
    </row>
    <row r="7" spans="1:14" ht="13">
      <c r="A7" s="1">
        <v>36434</v>
      </c>
      <c r="B7" s="242">
        <f t="shared" ref="B7:B70" si="0">C7/100</f>
        <v>4.0854000000000001E-2</v>
      </c>
      <c r="C7" s="245">
        <v>4.0853999999999999</v>
      </c>
      <c r="D7" s="246"/>
      <c r="E7" s="242"/>
      <c r="F7" s="247"/>
      <c r="G7" s="247"/>
      <c r="H7" s="248"/>
      <c r="K7" s="238">
        <v>42705</v>
      </c>
      <c r="L7" s="239">
        <v>7300.1198237488607</v>
      </c>
      <c r="M7" s="241">
        <v>0.37836082203949994</v>
      </c>
      <c r="N7" s="35"/>
    </row>
    <row r="8" spans="1:14" ht="13">
      <c r="A8" s="1">
        <v>36465</v>
      </c>
      <c r="B8" s="242">
        <f t="shared" si="0"/>
        <v>4.0628666666666674E-2</v>
      </c>
      <c r="C8" s="245">
        <v>4.0628666666666673</v>
      </c>
      <c r="D8" s="246"/>
      <c r="E8" s="242"/>
      <c r="F8" s="247"/>
      <c r="G8" s="247"/>
      <c r="H8" s="248"/>
      <c r="K8" s="238">
        <v>42795</v>
      </c>
      <c r="L8" s="239">
        <v>7242.483001172227</v>
      </c>
      <c r="M8" s="241">
        <v>0.37948508022718574</v>
      </c>
      <c r="N8" s="35"/>
    </row>
    <row r="9" spans="1:14" ht="13">
      <c r="A9" s="1">
        <v>36495</v>
      </c>
      <c r="B9" s="242">
        <f t="shared" si="0"/>
        <v>4.0393666666666668E-2</v>
      </c>
      <c r="C9" s="245">
        <v>4.039366666666667</v>
      </c>
      <c r="D9" s="246"/>
      <c r="E9" s="242"/>
      <c r="F9" s="247">
        <v>3.4</v>
      </c>
      <c r="G9" s="247"/>
      <c r="H9" s="248"/>
      <c r="K9" s="238">
        <v>42887</v>
      </c>
      <c r="L9" s="239">
        <v>7518.7704790990992</v>
      </c>
      <c r="M9" s="241">
        <v>0.36576321174363063</v>
      </c>
      <c r="N9" s="35"/>
    </row>
    <row r="10" spans="1:14" ht="13">
      <c r="A10" s="1">
        <v>36526</v>
      </c>
      <c r="B10" s="242">
        <f t="shared" si="0"/>
        <v>4.0197333333333335E-2</v>
      </c>
      <c r="C10" s="245">
        <v>4.0197333333333338</v>
      </c>
      <c r="D10" s="246"/>
      <c r="E10" s="242"/>
      <c r="F10" s="247"/>
      <c r="G10" s="247"/>
      <c r="H10" s="248"/>
      <c r="K10" s="238">
        <v>42979</v>
      </c>
      <c r="L10" s="239">
        <v>7388.3986166816139</v>
      </c>
      <c r="M10" s="241">
        <v>0.3412498761295063</v>
      </c>
      <c r="N10" s="35"/>
    </row>
    <row r="11" spans="1:14" ht="13">
      <c r="A11" s="1">
        <v>36557</v>
      </c>
      <c r="B11" s="242">
        <f t="shared" si="0"/>
        <v>3.9909666666666656E-2</v>
      </c>
      <c r="C11" s="245">
        <v>3.9909666666666657</v>
      </c>
      <c r="D11" s="246"/>
      <c r="E11" s="242"/>
      <c r="F11" s="247"/>
      <c r="G11" s="247"/>
      <c r="H11" s="248"/>
      <c r="K11" s="238">
        <v>43070</v>
      </c>
      <c r="L11" s="239">
        <v>6755.3441606411388</v>
      </c>
      <c r="M11" s="241">
        <v>0.32272846985968479</v>
      </c>
      <c r="N11" s="35"/>
    </row>
    <row r="12" spans="1:14" ht="13">
      <c r="A12" s="1">
        <v>36586</v>
      </c>
      <c r="B12" s="242">
        <f t="shared" si="0"/>
        <v>3.938033333333333E-2</v>
      </c>
      <c r="C12" s="245">
        <v>3.9380333333333328</v>
      </c>
      <c r="D12" s="246"/>
      <c r="E12" s="242"/>
      <c r="F12" s="247">
        <v>2.8</v>
      </c>
      <c r="G12" s="247"/>
      <c r="H12" s="248"/>
      <c r="K12" s="238">
        <v>43160</v>
      </c>
      <c r="L12" s="239">
        <v>5946.2527616946145</v>
      </c>
      <c r="M12" s="241">
        <v>0.31348997406734785</v>
      </c>
      <c r="N12" s="35"/>
    </row>
    <row r="13" spans="1:14" ht="13">
      <c r="A13" s="1">
        <v>36617</v>
      </c>
      <c r="B13" s="242">
        <f t="shared" si="0"/>
        <v>3.8509999999999996E-2</v>
      </c>
      <c r="C13" s="245">
        <v>3.8509999999999995</v>
      </c>
      <c r="D13" s="246"/>
      <c r="E13" s="242"/>
      <c r="F13" s="247"/>
      <c r="G13" s="247"/>
      <c r="H13" s="248"/>
      <c r="K13" s="238">
        <v>43252</v>
      </c>
      <c r="L13" s="239">
        <v>5903.4059536028108</v>
      </c>
      <c r="M13" s="241">
        <v>0.30516719712389917</v>
      </c>
      <c r="N13" s="35"/>
    </row>
    <row r="14" spans="1:14" ht="13">
      <c r="A14" s="1">
        <v>36647</v>
      </c>
      <c r="B14" s="242">
        <f t="shared" si="0"/>
        <v>3.7363E-2</v>
      </c>
      <c r="C14" s="245">
        <v>3.7363</v>
      </c>
      <c r="D14" s="246"/>
      <c r="E14" s="242"/>
      <c r="F14" s="247"/>
      <c r="G14" s="247"/>
      <c r="H14" s="248"/>
      <c r="K14" s="238">
        <v>43344</v>
      </c>
      <c r="L14" s="239">
        <v>5740.3346818421051</v>
      </c>
      <c r="M14" s="241">
        <v>0.2995107572978663</v>
      </c>
      <c r="N14" s="35"/>
    </row>
    <row r="15" spans="1:14" ht="13">
      <c r="A15" s="1">
        <v>36678</v>
      </c>
      <c r="B15" s="242">
        <f t="shared" si="0"/>
        <v>3.6205333333333332E-2</v>
      </c>
      <c r="C15" s="245">
        <v>3.6205333333333329</v>
      </c>
      <c r="D15" s="246"/>
      <c r="E15" s="242"/>
      <c r="F15" s="247">
        <v>3.2</v>
      </c>
      <c r="G15" s="247"/>
      <c r="H15" s="248"/>
      <c r="K15" s="238">
        <v>43435</v>
      </c>
      <c r="L15" s="239">
        <v>4923.8456520942409</v>
      </c>
      <c r="M15" s="241">
        <v>0.28978541892901677</v>
      </c>
      <c r="N15" s="35"/>
    </row>
    <row r="16" spans="1:14" ht="13">
      <c r="A16" s="1">
        <v>36708</v>
      </c>
      <c r="B16" s="242">
        <f t="shared" si="0"/>
        <v>3.5332666666666665E-2</v>
      </c>
      <c r="C16" s="245">
        <v>3.5332666666666666</v>
      </c>
      <c r="D16" s="246"/>
      <c r="E16" s="242"/>
      <c r="F16" s="247"/>
      <c r="G16" s="247"/>
      <c r="H16" s="248"/>
      <c r="K16" s="238">
        <v>43525</v>
      </c>
      <c r="L16" s="239">
        <v>4184.4691236268527</v>
      </c>
      <c r="M16" s="241">
        <v>0.28206347984742591</v>
      </c>
      <c r="N16" s="35"/>
    </row>
    <row r="17" spans="1:14" ht="13">
      <c r="A17" s="1">
        <v>36739</v>
      </c>
      <c r="B17" s="242">
        <f t="shared" si="0"/>
        <v>3.4906666666666669E-2</v>
      </c>
      <c r="C17" s="245">
        <v>3.4906666666666668</v>
      </c>
      <c r="D17" s="246"/>
      <c r="E17" s="242"/>
      <c r="F17" s="247"/>
      <c r="G17" s="247"/>
      <c r="H17" s="248"/>
      <c r="K17" s="238">
        <v>43617</v>
      </c>
      <c r="L17" s="239">
        <v>4384.4652842150917</v>
      </c>
      <c r="M17" s="241">
        <v>0.28323794549355119</v>
      </c>
      <c r="N17" s="35"/>
    </row>
    <row r="18" spans="1:14" ht="13">
      <c r="A18" s="1">
        <v>36770</v>
      </c>
      <c r="B18" s="242">
        <f t="shared" si="0"/>
        <v>3.4849333333333329E-2</v>
      </c>
      <c r="C18" s="245">
        <v>3.4849333333333332</v>
      </c>
      <c r="D18" s="246"/>
      <c r="E18" s="242"/>
      <c r="F18" s="247"/>
      <c r="G18" s="247"/>
      <c r="H18" s="248"/>
      <c r="K18" s="238">
        <v>43709</v>
      </c>
      <c r="L18" s="239">
        <v>4940.2643823123371</v>
      </c>
      <c r="M18" s="241">
        <v>0.28619264279646883</v>
      </c>
      <c r="N18" s="35"/>
    </row>
    <row r="19" spans="1:14" ht="13">
      <c r="A19" s="1">
        <v>36800</v>
      </c>
      <c r="B19" s="242">
        <f t="shared" si="0"/>
        <v>3.4879999999999994E-2</v>
      </c>
      <c r="C19" s="245">
        <v>3.4879999999999995</v>
      </c>
      <c r="D19" s="246"/>
      <c r="E19" s="242"/>
      <c r="F19" s="247"/>
      <c r="G19" s="247"/>
      <c r="H19" s="248"/>
      <c r="K19" s="238">
        <v>43800</v>
      </c>
      <c r="L19" s="239">
        <v>5140.2739384944389</v>
      </c>
      <c r="M19" s="241">
        <v>0.27765631978170868</v>
      </c>
      <c r="N19" s="35"/>
    </row>
    <row r="20" spans="1:14" ht="13">
      <c r="A20" s="1">
        <v>36831</v>
      </c>
      <c r="B20" s="242">
        <f t="shared" si="0"/>
        <v>3.4737999999999998E-2</v>
      </c>
      <c r="C20" s="245">
        <v>3.4737999999999998</v>
      </c>
      <c r="D20" s="246"/>
      <c r="E20" s="242"/>
      <c r="F20" s="247"/>
      <c r="G20" s="247"/>
      <c r="H20" s="248"/>
      <c r="K20" s="238">
        <v>43891</v>
      </c>
      <c r="L20" s="239">
        <v>4738.760619694398</v>
      </c>
      <c r="M20" s="241">
        <v>0.27160520057860665</v>
      </c>
      <c r="N20" s="35"/>
    </row>
    <row r="21" spans="1:14" ht="13">
      <c r="A21" s="1">
        <v>36861</v>
      </c>
      <c r="B21" s="242">
        <f t="shared" si="0"/>
        <v>3.4397333333333335E-2</v>
      </c>
      <c r="C21" s="245">
        <v>3.4397333333333333</v>
      </c>
      <c r="D21" s="246"/>
      <c r="E21" s="242"/>
      <c r="F21" s="247">
        <v>5.3</v>
      </c>
      <c r="G21" s="247"/>
      <c r="H21" s="248"/>
      <c r="K21" s="238">
        <v>43983</v>
      </c>
      <c r="L21" s="239">
        <v>4526.325685911841</v>
      </c>
      <c r="M21" s="241">
        <v>0.26487504050499822</v>
      </c>
      <c r="N21" s="35"/>
    </row>
    <row r="22" spans="1:14" ht="12">
      <c r="A22" s="1">
        <v>36892</v>
      </c>
      <c r="B22" s="242">
        <f t="shared" si="0"/>
        <v>3.4009333333333336E-2</v>
      </c>
      <c r="C22" s="245">
        <v>3.4009333333333336</v>
      </c>
      <c r="D22" s="246"/>
      <c r="E22" s="242"/>
      <c r="F22" s="247"/>
      <c r="G22" s="247"/>
      <c r="H22" s="248"/>
      <c r="K22" s="238">
        <v>44075</v>
      </c>
      <c r="L22" s="239">
        <v>4300.3234467866314</v>
      </c>
      <c r="M22" s="241">
        <v>0.24508369514993117</v>
      </c>
      <c r="N22" s="11"/>
    </row>
    <row r="23" spans="1:14" ht="12">
      <c r="A23" s="1">
        <v>36923</v>
      </c>
      <c r="B23" s="242">
        <f t="shared" si="0"/>
        <v>3.3833333333333326E-2</v>
      </c>
      <c r="C23" s="245">
        <v>3.3833333333333329</v>
      </c>
      <c r="D23" s="246"/>
      <c r="E23" s="242"/>
      <c r="F23" s="247"/>
      <c r="G23" s="247"/>
      <c r="H23" s="248"/>
      <c r="K23" s="238">
        <v>44166</v>
      </c>
      <c r="L23" s="239">
        <v>4308.9731589527028</v>
      </c>
      <c r="M23" s="241">
        <v>0.21980011166704899</v>
      </c>
      <c r="N23" s="11"/>
    </row>
    <row r="24" spans="1:14" ht="12">
      <c r="A24" s="1">
        <v>36951</v>
      </c>
      <c r="B24" s="242">
        <f t="shared" si="0"/>
        <v>3.4130000000000001E-2</v>
      </c>
      <c r="C24" s="245">
        <v>3.4130000000000003</v>
      </c>
      <c r="D24" s="246"/>
      <c r="E24" s="242"/>
      <c r="F24" s="247">
        <v>2.6</v>
      </c>
      <c r="G24" s="247"/>
      <c r="H24" s="248"/>
      <c r="K24" s="238">
        <v>44256</v>
      </c>
      <c r="L24" s="239">
        <v>5500.6429817340068</v>
      </c>
      <c r="M24" s="241">
        <v>0.23096573260110353</v>
      </c>
      <c r="N24" s="11"/>
    </row>
    <row r="25" spans="1:14" ht="12">
      <c r="A25" s="1">
        <v>36982</v>
      </c>
      <c r="B25" s="242">
        <f t="shared" si="0"/>
        <v>3.5186666666666665E-2</v>
      </c>
      <c r="C25" s="245">
        <v>3.5186666666666664</v>
      </c>
      <c r="D25" s="246"/>
      <c r="E25" s="242"/>
      <c r="F25" s="247"/>
      <c r="G25" s="247"/>
      <c r="H25" s="248"/>
      <c r="K25" s="238">
        <v>44348</v>
      </c>
      <c r="L25" s="239">
        <v>7314.0890924433252</v>
      </c>
      <c r="M25" s="241">
        <v>0.26445546027859856</v>
      </c>
      <c r="N25" s="11"/>
    </row>
    <row r="26" spans="1:14" ht="12">
      <c r="A26" s="1">
        <v>37012</v>
      </c>
      <c r="B26" s="242">
        <f t="shared" si="0"/>
        <v>3.7122000000000002E-2</v>
      </c>
      <c r="C26" s="245">
        <v>3.7122000000000002</v>
      </c>
      <c r="D26" s="246"/>
      <c r="E26" s="242"/>
      <c r="F26" s="247"/>
      <c r="G26" s="247"/>
      <c r="H26" s="248"/>
      <c r="K26" s="238">
        <v>44440</v>
      </c>
      <c r="L26" s="239">
        <v>8007.2101000000002</v>
      </c>
      <c r="M26" s="241">
        <v>0.29058051666335194</v>
      </c>
      <c r="N26" s="11"/>
    </row>
    <row r="27" spans="1:14" ht="12">
      <c r="A27" s="1">
        <v>37043</v>
      </c>
      <c r="B27" s="242">
        <f t="shared" si="0"/>
        <v>3.9753333333333328E-2</v>
      </c>
      <c r="C27" s="245">
        <v>3.9753333333333329</v>
      </c>
      <c r="D27" s="246"/>
      <c r="E27" s="242"/>
      <c r="F27" s="247" t="s">
        <v>295</v>
      </c>
      <c r="G27" s="247"/>
      <c r="H27" s="248"/>
      <c r="K27" s="8"/>
      <c r="L27" s="33"/>
      <c r="M27" s="64"/>
      <c r="N27" s="11"/>
    </row>
    <row r="28" spans="1:14" ht="12">
      <c r="A28" s="1">
        <v>37073</v>
      </c>
      <c r="B28" s="242">
        <f t="shared" si="0"/>
        <v>4.2699000000000001E-2</v>
      </c>
      <c r="C28" s="245">
        <v>4.2698999999999998</v>
      </c>
      <c r="D28" s="246"/>
      <c r="E28" s="242"/>
      <c r="F28" s="247"/>
      <c r="G28" s="247"/>
      <c r="H28" s="248"/>
      <c r="K28" s="244" t="s">
        <v>455</v>
      </c>
      <c r="L28" s="243">
        <f>(L26-L25)/L25</f>
        <v>9.4765185219412323E-2</v>
      </c>
      <c r="M28" s="36"/>
      <c r="N28" s="11"/>
    </row>
    <row r="29" spans="1:14" ht="12">
      <c r="A29" s="1">
        <v>37104</v>
      </c>
      <c r="B29" s="242">
        <f t="shared" si="0"/>
        <v>4.5444666666666675E-2</v>
      </c>
      <c r="C29" s="245">
        <v>4.5444666666666675</v>
      </c>
      <c r="D29" s="246"/>
      <c r="E29" s="242"/>
      <c r="F29" s="247"/>
      <c r="G29" s="247"/>
      <c r="H29" s="248"/>
      <c r="K29" s="244" t="s">
        <v>456</v>
      </c>
      <c r="L29" s="243">
        <f>(L26-L22)/L22</f>
        <v>0.86200182360312883</v>
      </c>
      <c r="M29" s="36"/>
      <c r="N29" s="11"/>
    </row>
    <row r="30" spans="1:14" ht="12">
      <c r="A30" s="1">
        <v>37135</v>
      </c>
      <c r="B30" s="242">
        <f t="shared" si="0"/>
        <v>4.745566666666666E-2</v>
      </c>
      <c r="C30" s="245">
        <v>4.745566666666666</v>
      </c>
      <c r="D30" s="246"/>
      <c r="E30" s="242"/>
      <c r="F30" s="247">
        <v>2.2000000000000002</v>
      </c>
      <c r="G30" s="247"/>
      <c r="H30" s="248"/>
      <c r="L30" s="19"/>
      <c r="M30" s="36"/>
      <c r="N30" s="11"/>
    </row>
    <row r="31" spans="1:14" ht="12">
      <c r="A31" s="1">
        <v>37165</v>
      </c>
      <c r="B31" s="242">
        <f t="shared" si="0"/>
        <v>4.8194333333333325E-2</v>
      </c>
      <c r="C31" s="245">
        <v>4.8194333333333326</v>
      </c>
      <c r="D31" s="246"/>
      <c r="E31" s="242"/>
      <c r="F31" s="247"/>
      <c r="G31" s="247"/>
      <c r="H31" s="248"/>
      <c r="N31" s="11"/>
    </row>
    <row r="32" spans="1:14" ht="12">
      <c r="A32" s="1">
        <v>37196</v>
      </c>
      <c r="B32" s="242">
        <f t="shared" si="0"/>
        <v>4.7379333333333336E-2</v>
      </c>
      <c r="C32" s="247">
        <v>4.7379333333333333</v>
      </c>
      <c r="D32" s="247"/>
      <c r="E32" s="242"/>
      <c r="F32" s="247"/>
      <c r="G32" s="247"/>
      <c r="H32" s="248"/>
      <c r="N32" s="11"/>
    </row>
    <row r="33" spans="1:14" ht="12">
      <c r="A33" s="1">
        <v>37226</v>
      </c>
      <c r="B33" s="242">
        <f t="shared" si="0"/>
        <v>4.5154333333333331E-2</v>
      </c>
      <c r="C33" s="247">
        <v>4.5154333333333332</v>
      </c>
      <c r="D33" s="247"/>
      <c r="E33" s="242"/>
      <c r="F33" s="247"/>
      <c r="G33" s="247"/>
      <c r="H33" s="248"/>
      <c r="N33" s="11"/>
    </row>
    <row r="34" spans="1:14" ht="12">
      <c r="A34" s="1">
        <v>37257</v>
      </c>
      <c r="B34" s="242">
        <f t="shared" si="0"/>
        <v>4.2108666666666669E-2</v>
      </c>
      <c r="C34" s="247">
        <v>4.210866666666667</v>
      </c>
      <c r="D34" s="247"/>
      <c r="E34" s="242"/>
      <c r="F34" s="247"/>
      <c r="G34" s="247"/>
      <c r="H34" s="248"/>
      <c r="N34" s="11"/>
    </row>
    <row r="35" spans="1:14" ht="12">
      <c r="A35" s="1">
        <v>37288</v>
      </c>
      <c r="B35" s="242">
        <f t="shared" si="0"/>
        <v>3.9073999999999998E-2</v>
      </c>
      <c r="C35" s="247">
        <v>3.9074</v>
      </c>
      <c r="D35" s="247"/>
      <c r="E35" s="242"/>
      <c r="F35" s="247"/>
      <c r="G35" s="247"/>
      <c r="H35" s="248"/>
      <c r="N35" s="11"/>
    </row>
    <row r="36" spans="1:14" ht="12">
      <c r="A36" s="1">
        <v>37316</v>
      </c>
      <c r="B36" s="242">
        <f t="shared" si="0"/>
        <v>3.6824999999999997E-2</v>
      </c>
      <c r="C36" s="247">
        <v>3.6824999999999997</v>
      </c>
      <c r="D36" s="247"/>
      <c r="E36" s="242"/>
      <c r="F36" s="247">
        <v>1.7</v>
      </c>
      <c r="G36" s="247"/>
      <c r="H36" s="248"/>
      <c r="N36" s="11"/>
    </row>
    <row r="37" spans="1:14" ht="12">
      <c r="A37" s="1">
        <v>37347</v>
      </c>
      <c r="B37" s="242">
        <f t="shared" si="0"/>
        <v>3.6022666666666668E-2</v>
      </c>
      <c r="C37" s="247">
        <v>3.6022666666666665</v>
      </c>
      <c r="D37" s="247"/>
      <c r="E37" s="242"/>
      <c r="F37" s="247"/>
      <c r="G37" s="247"/>
      <c r="H37" s="248"/>
      <c r="N37" s="11"/>
    </row>
    <row r="38" spans="1:14" ht="12">
      <c r="A38" s="1">
        <v>37377</v>
      </c>
      <c r="B38" s="242">
        <f t="shared" si="0"/>
        <v>3.683366666666666E-2</v>
      </c>
      <c r="C38" s="247">
        <v>3.6833666666666662</v>
      </c>
      <c r="D38" s="247"/>
      <c r="E38" s="242"/>
      <c r="F38" s="247"/>
      <c r="G38" s="247"/>
      <c r="H38" s="248"/>
      <c r="N38" s="11"/>
    </row>
    <row r="39" spans="1:14" ht="12">
      <c r="A39" s="1">
        <v>37408</v>
      </c>
      <c r="B39" s="242">
        <f t="shared" si="0"/>
        <v>3.8638666666666661E-2</v>
      </c>
      <c r="C39" s="247">
        <v>3.8638666666666661</v>
      </c>
      <c r="D39" s="247"/>
      <c r="E39" s="242"/>
      <c r="F39" s="247">
        <v>3.3</v>
      </c>
      <c r="G39" s="247"/>
      <c r="H39" s="248"/>
      <c r="N39" s="11"/>
    </row>
    <row r="40" spans="1:14" ht="12">
      <c r="A40" s="1">
        <v>37438</v>
      </c>
      <c r="B40" s="242">
        <f t="shared" si="0"/>
        <v>4.049733333333333E-2</v>
      </c>
      <c r="C40" s="247">
        <v>4.0497333333333332</v>
      </c>
      <c r="D40" s="247"/>
      <c r="E40" s="242"/>
      <c r="F40" s="247"/>
      <c r="G40" s="247"/>
      <c r="H40" s="248"/>
      <c r="N40" s="11"/>
    </row>
    <row r="41" spans="1:14" ht="12">
      <c r="A41" s="1">
        <v>37469</v>
      </c>
      <c r="B41" s="242">
        <f t="shared" si="0"/>
        <v>4.1629333333333331E-2</v>
      </c>
      <c r="C41" s="247">
        <v>4.1629333333333332</v>
      </c>
      <c r="D41" s="247"/>
      <c r="E41" s="242"/>
      <c r="F41" s="247"/>
      <c r="G41" s="247"/>
      <c r="H41" s="248"/>
      <c r="N41" s="11"/>
    </row>
    <row r="42" spans="1:14" ht="12">
      <c r="A42" s="1">
        <v>37500</v>
      </c>
      <c r="B42" s="242">
        <f t="shared" si="0"/>
        <v>4.1870999999999992E-2</v>
      </c>
      <c r="C42" s="247">
        <v>4.1870999999999992</v>
      </c>
      <c r="D42" s="247"/>
      <c r="E42" s="242">
        <f t="shared" ref="E42:E70" si="1">F42/100</f>
        <v>1.8395999999999999E-2</v>
      </c>
      <c r="F42" s="247">
        <v>1.8395999999999999</v>
      </c>
      <c r="G42" s="247"/>
      <c r="H42" s="246">
        <f>F42-C42</f>
        <v>-2.3474999999999993</v>
      </c>
      <c r="N42" s="11"/>
    </row>
    <row r="43" spans="1:14" ht="12">
      <c r="A43" s="1">
        <v>37530</v>
      </c>
      <c r="B43" s="242">
        <f t="shared" si="0"/>
        <v>4.1393999999999986E-2</v>
      </c>
      <c r="C43" s="247">
        <v>4.1393999999999984</v>
      </c>
      <c r="D43" s="247"/>
      <c r="E43" s="242">
        <f t="shared" si="1"/>
        <v>2.0888999999999998E-2</v>
      </c>
      <c r="F43" s="247">
        <v>2.0888999999999998</v>
      </c>
      <c r="G43" s="247"/>
      <c r="H43" s="246">
        <f t="shared" ref="H43:H106" si="2">F43-C43</f>
        <v>-2.0504999999999987</v>
      </c>
      <c r="N43" s="11"/>
    </row>
    <row r="44" spans="1:14" ht="12">
      <c r="A44" s="1">
        <v>37561</v>
      </c>
      <c r="B44" s="242">
        <f t="shared" si="0"/>
        <v>4.0607333333333336E-2</v>
      </c>
      <c r="C44" s="247">
        <v>4.0607333333333333</v>
      </c>
      <c r="D44" s="247"/>
      <c r="E44" s="242">
        <f t="shared" si="1"/>
        <v>2.2027999999999999E-2</v>
      </c>
      <c r="F44" s="247">
        <v>2.2027999999999999</v>
      </c>
      <c r="G44" s="247"/>
      <c r="H44" s="246">
        <f t="shared" si="2"/>
        <v>-1.8579333333333334</v>
      </c>
      <c r="N44" s="11"/>
    </row>
    <row r="45" spans="1:14" ht="12">
      <c r="A45" s="1">
        <v>37591</v>
      </c>
      <c r="B45" s="242">
        <f t="shared" si="0"/>
        <v>3.9823333333333336E-2</v>
      </c>
      <c r="C45" s="247">
        <v>3.9823333333333335</v>
      </c>
      <c r="D45" s="247"/>
      <c r="E45" s="242">
        <f t="shared" si="1"/>
        <v>2.2098E-2</v>
      </c>
      <c r="F45" s="247">
        <v>2.2098</v>
      </c>
      <c r="G45" s="247"/>
      <c r="H45" s="246">
        <f t="shared" si="2"/>
        <v>-1.7725333333333335</v>
      </c>
      <c r="N45" s="11"/>
    </row>
    <row r="46" spans="1:14" ht="12">
      <c r="A46" s="1">
        <v>37622</v>
      </c>
      <c r="B46" s="242">
        <f t="shared" si="0"/>
        <v>3.9292999999999995E-2</v>
      </c>
      <c r="C46" s="247">
        <v>3.9292999999999996</v>
      </c>
      <c r="D46" s="247"/>
      <c r="E46" s="242">
        <f t="shared" si="1"/>
        <v>2.1211000000000001E-2</v>
      </c>
      <c r="F46" s="247">
        <v>2.1211000000000002</v>
      </c>
      <c r="G46" s="247"/>
      <c r="H46" s="246">
        <f t="shared" si="2"/>
        <v>-1.8081999999999994</v>
      </c>
      <c r="N46" s="11"/>
    </row>
    <row r="47" spans="1:14" ht="12">
      <c r="A47" s="1">
        <v>37653</v>
      </c>
      <c r="B47" s="242">
        <f t="shared" si="0"/>
        <v>3.9102666666666661E-2</v>
      </c>
      <c r="C47" s="247">
        <v>3.9102666666666663</v>
      </c>
      <c r="D47" s="247"/>
      <c r="E47" s="242">
        <f t="shared" si="1"/>
        <v>1.9819000000000003E-2</v>
      </c>
      <c r="F47" s="247">
        <v>1.9819000000000004</v>
      </c>
      <c r="G47" s="247"/>
      <c r="H47" s="246">
        <f t="shared" si="2"/>
        <v>-1.9283666666666659</v>
      </c>
      <c r="N47" s="11"/>
    </row>
    <row r="48" spans="1:14" ht="12">
      <c r="A48" s="1">
        <v>37681</v>
      </c>
      <c r="B48" s="242">
        <f t="shared" si="0"/>
        <v>3.9040999999999999E-2</v>
      </c>
      <c r="C48" s="247">
        <v>3.9041000000000001</v>
      </c>
      <c r="D48" s="247"/>
      <c r="E48" s="242">
        <f t="shared" si="1"/>
        <v>1.9675999999999999E-2</v>
      </c>
      <c r="F48" s="247">
        <v>1.9676</v>
      </c>
      <c r="G48" s="247"/>
      <c r="H48" s="246">
        <f t="shared" si="2"/>
        <v>-1.9365000000000001</v>
      </c>
      <c r="N48" s="11"/>
    </row>
    <row r="49" spans="1:14" ht="12">
      <c r="A49" s="1">
        <v>37712</v>
      </c>
      <c r="B49" s="242">
        <f t="shared" si="0"/>
        <v>3.8810999999999998E-2</v>
      </c>
      <c r="C49" s="247">
        <v>3.8811</v>
      </c>
      <c r="D49" s="247"/>
      <c r="E49" s="242">
        <f t="shared" si="1"/>
        <v>2.0750999999999999E-2</v>
      </c>
      <c r="F49" s="247">
        <v>2.0750999999999999</v>
      </c>
      <c r="G49" s="247"/>
      <c r="H49" s="246">
        <f t="shared" si="2"/>
        <v>-1.806</v>
      </c>
      <c r="N49" s="11"/>
    </row>
    <row r="50" spans="1:14" ht="12">
      <c r="A50" s="1">
        <v>37742</v>
      </c>
      <c r="B50" s="242">
        <f t="shared" si="0"/>
        <v>3.8329000000000002E-2</v>
      </c>
      <c r="C50" s="247">
        <v>3.8329</v>
      </c>
      <c r="D50" s="247"/>
      <c r="E50" s="242">
        <f t="shared" si="1"/>
        <v>2.1991999999999998E-2</v>
      </c>
      <c r="F50" s="247">
        <v>2.1991999999999998</v>
      </c>
      <c r="G50" s="247"/>
      <c r="H50" s="246">
        <f t="shared" si="2"/>
        <v>-1.6337000000000002</v>
      </c>
      <c r="N50" s="11"/>
    </row>
    <row r="51" spans="1:14" ht="12">
      <c r="A51" s="1">
        <v>37773</v>
      </c>
      <c r="B51" s="242">
        <f t="shared" si="0"/>
        <v>3.7828999999999995E-2</v>
      </c>
      <c r="C51" s="247">
        <v>3.7828999999999993</v>
      </c>
      <c r="D51" s="247"/>
      <c r="E51" s="242">
        <f t="shared" si="1"/>
        <v>2.3132000000000007E-2</v>
      </c>
      <c r="F51" s="247">
        <v>2.3132000000000006</v>
      </c>
      <c r="G51" s="247"/>
      <c r="H51" s="246">
        <f t="shared" si="2"/>
        <v>-1.4696999999999987</v>
      </c>
      <c r="N51" s="11"/>
    </row>
    <row r="52" spans="1:14" ht="12">
      <c r="A52" s="1">
        <v>37803</v>
      </c>
      <c r="B52" s="242">
        <f t="shared" si="0"/>
        <v>3.7469999999999996E-2</v>
      </c>
      <c r="C52" s="247">
        <v>3.7469999999999999</v>
      </c>
      <c r="D52" s="247"/>
      <c r="E52" s="242">
        <f t="shared" si="1"/>
        <v>2.3738000000000002E-2</v>
      </c>
      <c r="F52" s="247">
        <v>2.3738000000000001</v>
      </c>
      <c r="G52" s="247"/>
      <c r="H52" s="246">
        <f t="shared" si="2"/>
        <v>-1.3731999999999998</v>
      </c>
      <c r="N52" s="11"/>
    </row>
    <row r="53" spans="1:14" ht="12">
      <c r="A53" s="1">
        <v>37834</v>
      </c>
      <c r="B53" s="242">
        <f t="shared" si="0"/>
        <v>3.7267999999999996E-2</v>
      </c>
      <c r="C53" s="247">
        <v>3.7267999999999994</v>
      </c>
      <c r="D53" s="247"/>
      <c r="E53" s="242">
        <f t="shared" si="1"/>
        <v>2.3727999999999999E-2</v>
      </c>
      <c r="F53" s="247">
        <v>2.3727999999999998</v>
      </c>
      <c r="G53" s="247"/>
      <c r="H53" s="246">
        <f t="shared" si="2"/>
        <v>-1.3539999999999996</v>
      </c>
      <c r="N53" s="11"/>
    </row>
    <row r="54" spans="1:14" ht="12">
      <c r="A54" s="1">
        <v>37865</v>
      </c>
      <c r="B54" s="242">
        <f t="shared" si="0"/>
        <v>3.7325999999999998E-2</v>
      </c>
      <c r="C54" s="247">
        <v>3.7326000000000001</v>
      </c>
      <c r="D54" s="247"/>
      <c r="E54" s="242">
        <f t="shared" si="1"/>
        <v>2.3162000000000002E-2</v>
      </c>
      <c r="F54" s="247">
        <v>2.3162000000000003</v>
      </c>
      <c r="G54" s="247"/>
      <c r="H54" s="246">
        <f t="shared" si="2"/>
        <v>-1.4163999999999999</v>
      </c>
      <c r="N54" s="11"/>
    </row>
    <row r="55" spans="1:14" ht="12">
      <c r="A55" s="1">
        <v>37895</v>
      </c>
      <c r="B55" s="242">
        <f t="shared" si="0"/>
        <v>3.7568000000000004E-2</v>
      </c>
      <c r="C55" s="247">
        <v>3.7568000000000001</v>
      </c>
      <c r="D55" s="247"/>
      <c r="E55" s="242">
        <f t="shared" si="1"/>
        <v>2.2572000000000005E-2</v>
      </c>
      <c r="F55" s="247">
        <v>2.2572000000000005</v>
      </c>
      <c r="G55" s="247"/>
      <c r="H55" s="246">
        <f t="shared" si="2"/>
        <v>-1.4995999999999996</v>
      </c>
      <c r="N55" s="11"/>
    </row>
    <row r="56" spans="1:14" ht="12">
      <c r="A56" s="1">
        <v>37926</v>
      </c>
      <c r="B56" s="242">
        <f t="shared" si="0"/>
        <v>3.7906000000000002E-2</v>
      </c>
      <c r="C56" s="247">
        <v>3.7906</v>
      </c>
      <c r="D56" s="247"/>
      <c r="E56" s="242">
        <f t="shared" si="1"/>
        <v>2.2350000000000002E-2</v>
      </c>
      <c r="F56" s="247">
        <v>2.2350000000000003</v>
      </c>
      <c r="G56" s="247"/>
      <c r="H56" s="246">
        <f t="shared" si="2"/>
        <v>-1.5555999999999996</v>
      </c>
      <c r="N56" s="11"/>
    </row>
    <row r="57" spans="1:14" ht="12">
      <c r="A57" s="1">
        <v>37956</v>
      </c>
      <c r="B57" s="242">
        <f t="shared" si="0"/>
        <v>3.8027000000000005E-2</v>
      </c>
      <c r="C57" s="247">
        <v>3.8027000000000002</v>
      </c>
      <c r="D57" s="247"/>
      <c r="E57" s="242">
        <f t="shared" si="1"/>
        <v>2.2599000000000001E-2</v>
      </c>
      <c r="F57" s="247">
        <v>2.2599</v>
      </c>
      <c r="G57" s="247"/>
      <c r="H57" s="246">
        <f t="shared" si="2"/>
        <v>-1.5428000000000002</v>
      </c>
      <c r="N57" s="11"/>
    </row>
    <row r="58" spans="1:14" ht="13">
      <c r="A58" s="1">
        <v>37987</v>
      </c>
      <c r="B58" s="242">
        <f t="shared" si="0"/>
        <v>3.7751E-2</v>
      </c>
      <c r="C58" s="247">
        <v>3.7751000000000001</v>
      </c>
      <c r="D58" s="247"/>
      <c r="E58" s="242">
        <f t="shared" si="1"/>
        <v>2.3294000000000002E-2</v>
      </c>
      <c r="F58" s="247">
        <v>2.3294000000000001</v>
      </c>
      <c r="G58" s="247"/>
      <c r="H58" s="246">
        <f t="shared" si="2"/>
        <v>-1.4457</v>
      </c>
      <c r="N58" s="35"/>
    </row>
    <row r="59" spans="1:14" ht="13">
      <c r="A59" s="1">
        <v>38018</v>
      </c>
      <c r="B59" s="242">
        <f t="shared" si="0"/>
        <v>3.7118999999999992E-2</v>
      </c>
      <c r="C59" s="247">
        <v>3.7118999999999995</v>
      </c>
      <c r="D59" s="247"/>
      <c r="E59" s="242">
        <f t="shared" si="1"/>
        <v>2.4210000000000002E-2</v>
      </c>
      <c r="F59" s="247">
        <v>2.4210000000000003</v>
      </c>
      <c r="G59" s="247"/>
      <c r="H59" s="246">
        <f t="shared" si="2"/>
        <v>-1.2908999999999993</v>
      </c>
      <c r="N59" s="35"/>
    </row>
    <row r="60" spans="1:14" ht="13">
      <c r="A60" s="1">
        <v>38047</v>
      </c>
      <c r="B60" s="242">
        <f t="shared" si="0"/>
        <v>3.6308999999999994E-2</v>
      </c>
      <c r="C60" s="247">
        <v>3.6308999999999996</v>
      </c>
      <c r="D60" s="247"/>
      <c r="E60" s="242">
        <f t="shared" si="1"/>
        <v>2.5174999999999999E-2</v>
      </c>
      <c r="F60" s="247">
        <v>2.5175000000000001</v>
      </c>
      <c r="G60" s="247"/>
      <c r="H60" s="246">
        <f t="shared" si="2"/>
        <v>-1.1133999999999995</v>
      </c>
      <c r="N60" s="35"/>
    </row>
    <row r="61" spans="1:14" ht="13">
      <c r="A61" s="1">
        <v>38078</v>
      </c>
      <c r="B61" s="242">
        <f t="shared" si="0"/>
        <v>3.5733000000000008E-2</v>
      </c>
      <c r="C61" s="247">
        <v>3.5733000000000006</v>
      </c>
      <c r="D61" s="247"/>
      <c r="E61" s="242">
        <f t="shared" si="1"/>
        <v>2.5901999999999998E-2</v>
      </c>
      <c r="F61" s="247">
        <v>2.5901999999999998</v>
      </c>
      <c r="G61" s="247"/>
      <c r="H61" s="246">
        <f t="shared" si="2"/>
        <v>-0.98310000000000075</v>
      </c>
      <c r="N61" s="35"/>
    </row>
    <row r="62" spans="1:14" ht="13">
      <c r="A62" s="1">
        <v>38108</v>
      </c>
      <c r="B62" s="242">
        <f t="shared" si="0"/>
        <v>3.5457000000000002E-2</v>
      </c>
      <c r="C62" s="247">
        <v>3.5457000000000001</v>
      </c>
      <c r="D62" s="247"/>
      <c r="E62" s="242">
        <f t="shared" si="1"/>
        <v>2.6225000000000002E-2</v>
      </c>
      <c r="F62" s="247">
        <v>2.6225000000000001</v>
      </c>
      <c r="G62" s="247"/>
      <c r="H62" s="246">
        <f t="shared" si="2"/>
        <v>-0.92320000000000002</v>
      </c>
      <c r="N62" s="35"/>
    </row>
    <row r="63" spans="1:14" ht="13">
      <c r="A63" s="1">
        <v>38139</v>
      </c>
      <c r="B63" s="242">
        <f t="shared" si="0"/>
        <v>3.5210999999999999E-2</v>
      </c>
      <c r="C63" s="247">
        <v>3.5210999999999997</v>
      </c>
      <c r="D63" s="247"/>
      <c r="E63" s="242">
        <f t="shared" si="1"/>
        <v>2.6123000000000004E-2</v>
      </c>
      <c r="F63" s="247">
        <v>2.6123000000000003</v>
      </c>
      <c r="G63" s="247"/>
      <c r="H63" s="246">
        <f t="shared" si="2"/>
        <v>-0.90879999999999939</v>
      </c>
      <c r="N63" s="35"/>
    </row>
    <row r="64" spans="1:14" ht="13">
      <c r="A64" s="1">
        <v>38169</v>
      </c>
      <c r="B64" s="242">
        <f t="shared" si="0"/>
        <v>3.4879E-2</v>
      </c>
      <c r="C64" s="247">
        <v>3.4878999999999998</v>
      </c>
      <c r="D64" s="247"/>
      <c r="E64" s="242">
        <f t="shared" si="1"/>
        <v>2.5604000000000002E-2</v>
      </c>
      <c r="F64" s="247">
        <v>2.5604</v>
      </c>
      <c r="G64" s="247"/>
      <c r="H64" s="246">
        <f t="shared" si="2"/>
        <v>-0.92749999999999977</v>
      </c>
      <c r="N64" s="35"/>
    </row>
    <row r="65" spans="1:14" ht="13">
      <c r="A65" s="1">
        <v>38200</v>
      </c>
      <c r="B65" s="242">
        <f t="shared" si="0"/>
        <v>3.4583207520687741E-2</v>
      </c>
      <c r="C65" s="247">
        <v>3.458320752068774</v>
      </c>
      <c r="D65" s="247"/>
      <c r="E65" s="242">
        <f t="shared" si="1"/>
        <v>2.4670660378841466E-2</v>
      </c>
      <c r="F65" s="247">
        <v>2.4670660378841465</v>
      </c>
      <c r="G65" s="247"/>
      <c r="H65" s="246">
        <f t="shared" si="2"/>
        <v>-0.99125471418462752</v>
      </c>
      <c r="N65" s="35"/>
    </row>
    <row r="66" spans="1:14" ht="13">
      <c r="A66" s="1">
        <v>38231</v>
      </c>
      <c r="B66" s="242">
        <f t="shared" si="0"/>
        <v>3.4372042662066143E-2</v>
      </c>
      <c r="C66" s="247">
        <v>3.437204266206614</v>
      </c>
      <c r="D66" s="247"/>
      <c r="E66" s="242">
        <f t="shared" si="1"/>
        <v>2.3246815295134792E-2</v>
      </c>
      <c r="F66" s="247">
        <v>2.3246815295134793</v>
      </c>
      <c r="G66" s="247"/>
      <c r="H66" s="246">
        <f t="shared" si="2"/>
        <v>-1.1125227366931347</v>
      </c>
      <c r="N66" s="35"/>
    </row>
    <row r="67" spans="1:14" ht="12">
      <c r="A67" s="1">
        <v>38261</v>
      </c>
      <c r="B67" s="242">
        <f t="shared" si="0"/>
        <v>3.4118999999999997E-2</v>
      </c>
      <c r="C67" s="247">
        <v>3.4118999999999997</v>
      </c>
      <c r="D67" s="247"/>
      <c r="E67" s="242">
        <f t="shared" si="1"/>
        <v>2.1645999999999995E-2</v>
      </c>
      <c r="F67" s="247">
        <v>2.1645999999999996</v>
      </c>
      <c r="G67" s="247"/>
      <c r="H67" s="246">
        <f t="shared" si="2"/>
        <v>-1.2473000000000001</v>
      </c>
    </row>
    <row r="68" spans="1:14" ht="12">
      <c r="A68" s="1">
        <v>38292</v>
      </c>
      <c r="B68" s="242">
        <f t="shared" si="0"/>
        <v>3.3527846184632039E-2</v>
      </c>
      <c r="C68" s="247">
        <v>3.352784618463204</v>
      </c>
      <c r="D68" s="247"/>
      <c r="E68" s="242">
        <f t="shared" si="1"/>
        <v>2.0164257564652024E-2</v>
      </c>
      <c r="F68" s="247">
        <v>2.0164257564652024</v>
      </c>
      <c r="G68" s="247"/>
      <c r="H68" s="246">
        <f t="shared" si="2"/>
        <v>-1.3363588619980016</v>
      </c>
    </row>
    <row r="69" spans="1:14" ht="12">
      <c r="A69" s="1">
        <v>38322</v>
      </c>
      <c r="B69" s="242">
        <f t="shared" si="0"/>
        <v>3.2317395805826037E-2</v>
      </c>
      <c r="C69" s="247">
        <v>3.2317395805826039</v>
      </c>
      <c r="D69" s="247"/>
      <c r="E69" s="242">
        <f t="shared" si="1"/>
        <v>1.9372628715760908E-2</v>
      </c>
      <c r="F69" s="247">
        <v>1.9372628715760907</v>
      </c>
      <c r="G69" s="247"/>
      <c r="H69" s="246">
        <f t="shared" si="2"/>
        <v>-1.2944767090065132</v>
      </c>
    </row>
    <row r="70" spans="1:14" ht="12">
      <c r="A70" s="1">
        <v>38353</v>
      </c>
      <c r="B70" s="242">
        <f t="shared" si="0"/>
        <v>3.0570987818974795E-2</v>
      </c>
      <c r="C70" s="247">
        <v>3.0570987818974795</v>
      </c>
      <c r="D70" s="247"/>
      <c r="E70" s="242">
        <f t="shared" si="1"/>
        <v>1.9472419385032781E-2</v>
      </c>
      <c r="F70" s="247">
        <v>1.947241938503278</v>
      </c>
      <c r="G70" s="247"/>
      <c r="H70" s="246">
        <f t="shared" si="2"/>
        <v>-1.1098568433942015</v>
      </c>
    </row>
    <row r="71" spans="1:14" ht="12">
      <c r="A71" s="1">
        <v>38384</v>
      </c>
      <c r="B71" s="242">
        <f t="shared" ref="B71:B108" si="3">C71/100</f>
        <v>2.8510057972979203E-2</v>
      </c>
      <c r="C71" s="247">
        <v>2.8510057972979204</v>
      </c>
      <c r="D71" s="247"/>
      <c r="E71" s="242">
        <f t="shared" ref="E71:E108" si="4">F71/100</f>
        <v>2.0284078492505839E-2</v>
      </c>
      <c r="F71" s="247">
        <v>2.0284078492505837</v>
      </c>
      <c r="G71" s="247"/>
      <c r="H71" s="246">
        <f t="shared" si="2"/>
        <v>-0.82259794804733666</v>
      </c>
    </row>
    <row r="72" spans="1:14" ht="12">
      <c r="A72" s="1">
        <v>38412</v>
      </c>
      <c r="B72" s="242">
        <f t="shared" si="3"/>
        <v>2.652334398218768E-2</v>
      </c>
      <c r="C72" s="247">
        <v>2.6523343982187679</v>
      </c>
      <c r="D72" s="247"/>
      <c r="E72" s="242">
        <f t="shared" si="4"/>
        <v>2.1677539229048571E-2</v>
      </c>
      <c r="F72" s="247">
        <v>2.1677539229048572</v>
      </c>
      <c r="G72" s="247"/>
      <c r="H72" s="246">
        <f t="shared" si="2"/>
        <v>-0.48458047531391069</v>
      </c>
    </row>
    <row r="73" spans="1:14" ht="12">
      <c r="A73" s="1">
        <v>38443</v>
      </c>
      <c r="B73" s="242">
        <f t="shared" si="3"/>
        <v>2.4953656233943446E-2</v>
      </c>
      <c r="C73" s="247">
        <v>2.4953656233943446</v>
      </c>
      <c r="D73" s="247"/>
      <c r="E73" s="242">
        <f t="shared" si="4"/>
        <v>2.3259668118281313E-2</v>
      </c>
      <c r="F73" s="247">
        <v>2.3259668118281311</v>
      </c>
      <c r="G73" s="247"/>
      <c r="H73" s="246">
        <f t="shared" si="2"/>
        <v>-0.1693988115662135</v>
      </c>
    </row>
    <row r="74" spans="1:14" ht="12">
      <c r="A74" s="1">
        <v>38473</v>
      </c>
      <c r="B74" s="242">
        <f t="shared" si="3"/>
        <v>2.400755654056292E-2</v>
      </c>
      <c r="C74" s="247">
        <v>2.400755654056292</v>
      </c>
      <c r="D74" s="247"/>
      <c r="E74" s="242">
        <f t="shared" si="4"/>
        <v>2.461665368246202E-2</v>
      </c>
      <c r="F74" s="247">
        <v>2.461665368246202</v>
      </c>
      <c r="G74" s="247"/>
      <c r="H74" s="246">
        <f t="shared" si="2"/>
        <v>6.090971418990998E-2</v>
      </c>
    </row>
    <row r="75" spans="1:14" ht="12">
      <c r="A75" s="1">
        <v>38504</v>
      </c>
      <c r="B75" s="242">
        <f t="shared" si="3"/>
        <v>2.3737265871883226E-2</v>
      </c>
      <c r="C75" s="247">
        <v>2.3737265871883224</v>
      </c>
      <c r="D75" s="247"/>
      <c r="E75" s="242">
        <f t="shared" si="4"/>
        <v>2.5543198284986329E-2</v>
      </c>
      <c r="F75" s="247">
        <v>2.5543198284986328</v>
      </c>
      <c r="G75" s="247"/>
      <c r="H75" s="246">
        <f t="shared" si="2"/>
        <v>0.1805932413103104</v>
      </c>
    </row>
    <row r="76" spans="1:14" ht="12">
      <c r="A76" s="1">
        <v>38534</v>
      </c>
      <c r="B76" s="242">
        <f t="shared" si="3"/>
        <v>2.3668033327677036E-2</v>
      </c>
      <c r="C76" s="247">
        <v>2.3668033327677036</v>
      </c>
      <c r="D76" s="247"/>
      <c r="E76" s="242">
        <f t="shared" si="4"/>
        <v>2.5901938119941327E-2</v>
      </c>
      <c r="F76" s="247">
        <v>2.5901938119941326</v>
      </c>
      <c r="G76" s="247"/>
      <c r="H76" s="246">
        <f t="shared" si="2"/>
        <v>0.22339047922642896</v>
      </c>
    </row>
    <row r="77" spans="1:14" ht="12">
      <c r="A77" s="1">
        <v>38565</v>
      </c>
      <c r="B77" s="242">
        <f t="shared" si="3"/>
        <v>2.3308249460559899E-2</v>
      </c>
      <c r="C77" s="247">
        <v>2.3308249460559898</v>
      </c>
      <c r="D77" s="247"/>
      <c r="E77" s="242">
        <f t="shared" si="4"/>
        <v>2.5917770021542875E-2</v>
      </c>
      <c r="F77" s="247">
        <v>2.5917770021542874</v>
      </c>
      <c r="G77" s="247"/>
      <c r="H77" s="246">
        <f t="shared" si="2"/>
        <v>0.26095205609829764</v>
      </c>
    </row>
    <row r="78" spans="1:14" ht="12">
      <c r="A78" s="1">
        <v>38596</v>
      </c>
      <c r="B78" s="242">
        <f t="shared" si="3"/>
        <v>2.2621167499447422E-2</v>
      </c>
      <c r="C78" s="247">
        <v>2.2621167499447421</v>
      </c>
      <c r="D78" s="247"/>
      <c r="E78" s="242">
        <f t="shared" si="4"/>
        <v>2.5776506091030427E-2</v>
      </c>
      <c r="F78" s="247">
        <v>2.5776506091030429</v>
      </c>
      <c r="G78" s="247"/>
      <c r="H78" s="246">
        <f t="shared" si="2"/>
        <v>0.31553385915830079</v>
      </c>
    </row>
    <row r="79" spans="1:14" ht="12">
      <c r="A79" s="1">
        <v>38626</v>
      </c>
      <c r="B79" s="242">
        <f t="shared" si="3"/>
        <v>2.1780314655000906E-2</v>
      </c>
      <c r="C79" s="247">
        <v>2.1780314655000907</v>
      </c>
      <c r="D79" s="247"/>
      <c r="E79" s="242">
        <f t="shared" si="4"/>
        <v>2.5572023262575218E-2</v>
      </c>
      <c r="F79" s="247">
        <v>2.5572023262575216</v>
      </c>
      <c r="G79" s="247"/>
      <c r="H79" s="246">
        <f t="shared" si="2"/>
        <v>0.37917086075743089</v>
      </c>
    </row>
    <row r="80" spans="1:14" ht="12">
      <c r="A80" s="1">
        <v>38657</v>
      </c>
      <c r="B80" s="242">
        <f t="shared" si="3"/>
        <v>2.0938122617337122E-2</v>
      </c>
      <c r="C80" s="247">
        <v>2.0938122617337123</v>
      </c>
      <c r="D80" s="247"/>
      <c r="E80" s="242">
        <f t="shared" si="4"/>
        <v>2.5275542489659152E-2</v>
      </c>
      <c r="F80" s="247">
        <v>2.5275542489659153</v>
      </c>
      <c r="G80" s="247"/>
      <c r="H80" s="246">
        <f t="shared" si="2"/>
        <v>0.43374198723220303</v>
      </c>
      <c r="L80" s="19"/>
    </row>
    <row r="81" spans="1:10" ht="12">
      <c r="A81" s="1">
        <v>38687</v>
      </c>
      <c r="B81" s="242">
        <f t="shared" si="3"/>
        <v>2.0115197136628144E-2</v>
      </c>
      <c r="C81" s="247">
        <v>2.0115197136628145</v>
      </c>
      <c r="D81" s="247"/>
      <c r="E81" s="242">
        <f t="shared" si="4"/>
        <v>2.4953047792389257E-2</v>
      </c>
      <c r="F81" s="247">
        <v>2.4953047792389258</v>
      </c>
      <c r="G81" s="247"/>
      <c r="H81" s="246">
        <f t="shared" si="2"/>
        <v>0.48378506557611134</v>
      </c>
    </row>
    <row r="82" spans="1:10" ht="12">
      <c r="A82" s="1">
        <v>38718</v>
      </c>
      <c r="B82" s="242">
        <f t="shared" si="3"/>
        <v>1.9288610043398203E-2</v>
      </c>
      <c r="C82" s="247">
        <v>1.9288610043398202</v>
      </c>
      <c r="D82" s="247"/>
      <c r="E82" s="242">
        <f t="shared" si="4"/>
        <v>2.453971512536993E-2</v>
      </c>
      <c r="F82" s="247">
        <v>2.453971512536993</v>
      </c>
      <c r="G82" s="247"/>
      <c r="H82" s="246">
        <f t="shared" si="2"/>
        <v>0.52511050819717275</v>
      </c>
    </row>
    <row r="83" spans="1:10" ht="12">
      <c r="A83" s="1">
        <v>38749</v>
      </c>
      <c r="B83" s="242">
        <f t="shared" si="3"/>
        <v>1.8478031225776115E-2</v>
      </c>
      <c r="C83" s="247">
        <v>1.8478031225776115</v>
      </c>
      <c r="D83" s="247"/>
      <c r="E83" s="242">
        <f t="shared" si="4"/>
        <v>2.4063213892309837E-2</v>
      </c>
      <c r="F83" s="247">
        <v>2.4063213892309836</v>
      </c>
      <c r="G83" s="247"/>
      <c r="H83" s="246">
        <f t="shared" si="2"/>
        <v>0.55851826665337212</v>
      </c>
    </row>
    <row r="84" spans="1:10" ht="12">
      <c r="A84" s="1">
        <v>38777</v>
      </c>
      <c r="B84" s="242">
        <f t="shared" si="3"/>
        <v>1.7800373411169596E-2</v>
      </c>
      <c r="C84" s="247">
        <v>1.7800373411169597</v>
      </c>
      <c r="D84" s="247"/>
      <c r="E84" s="242">
        <f t="shared" si="4"/>
        <v>2.3883954704725291E-2</v>
      </c>
      <c r="F84" s="247">
        <v>2.388395470472529</v>
      </c>
      <c r="G84" s="247"/>
      <c r="H84" s="246">
        <f t="shared" si="2"/>
        <v>0.60835812935556932</v>
      </c>
    </row>
    <row r="85" spans="1:10" ht="12">
      <c r="A85" s="1">
        <v>38808</v>
      </c>
      <c r="B85" s="242">
        <f t="shared" si="3"/>
        <v>1.7313635224179069E-2</v>
      </c>
      <c r="C85" s="247">
        <v>1.7313635224179069</v>
      </c>
      <c r="D85" s="247"/>
      <c r="E85" s="242">
        <f t="shared" si="4"/>
        <v>2.4118278921997246E-2</v>
      </c>
      <c r="F85" s="247">
        <v>2.4118278921997245</v>
      </c>
      <c r="G85" s="247"/>
      <c r="H85" s="246">
        <f t="shared" si="2"/>
        <v>0.68046436978181757</v>
      </c>
    </row>
    <row r="86" spans="1:10" ht="12">
      <c r="A86" s="1">
        <v>38838</v>
      </c>
      <c r="B86" s="242">
        <f t="shared" si="3"/>
        <v>1.6998785551950012E-2</v>
      </c>
      <c r="C86" s="247">
        <v>1.6998785551950011</v>
      </c>
      <c r="D86" s="247"/>
      <c r="E86" s="242">
        <f t="shared" si="4"/>
        <v>2.4499447252136083E-2</v>
      </c>
      <c r="F86" s="247">
        <v>2.4499447252136082</v>
      </c>
      <c r="G86" s="247"/>
      <c r="H86" s="246">
        <f t="shared" si="2"/>
        <v>0.75006617001860709</v>
      </c>
    </row>
    <row r="87" spans="1:10" ht="12">
      <c r="A87" s="1">
        <v>38869</v>
      </c>
      <c r="B87" s="242">
        <f t="shared" si="3"/>
        <v>1.6640238081094102E-2</v>
      </c>
      <c r="C87" s="247">
        <v>1.6640238081094103</v>
      </c>
      <c r="D87" s="247"/>
      <c r="E87" s="242">
        <f t="shared" si="4"/>
        <v>2.4676917017882341E-2</v>
      </c>
      <c r="F87" s="247">
        <v>2.467691701788234</v>
      </c>
      <c r="G87" s="247"/>
      <c r="H87" s="246">
        <f t="shared" si="2"/>
        <v>0.80366789367882374</v>
      </c>
    </row>
    <row r="88" spans="1:10" ht="12">
      <c r="A88" s="1">
        <v>38899</v>
      </c>
      <c r="B88" s="242">
        <f t="shared" si="3"/>
        <v>1.6261063844784131E-2</v>
      </c>
      <c r="C88" s="247">
        <v>1.6261063844784129</v>
      </c>
      <c r="D88" s="247"/>
      <c r="E88" s="242">
        <f t="shared" si="4"/>
        <v>2.516672290070765E-2</v>
      </c>
      <c r="F88" s="247">
        <v>2.516672290070765</v>
      </c>
      <c r="G88" s="247"/>
      <c r="H88" s="246">
        <f t="shared" si="2"/>
        <v>0.89056590559235205</v>
      </c>
    </row>
    <row r="89" spans="1:10" ht="12">
      <c r="A89" s="1">
        <v>38930</v>
      </c>
      <c r="B89" s="242">
        <f t="shared" si="3"/>
        <v>1.5919347129467694E-2</v>
      </c>
      <c r="C89" s="247">
        <v>1.5919347129467694</v>
      </c>
      <c r="D89" s="247"/>
      <c r="E89" s="242">
        <f t="shared" si="4"/>
        <v>2.6394072690437718E-2</v>
      </c>
      <c r="F89" s="247">
        <v>2.639407269043772</v>
      </c>
      <c r="G89" s="247"/>
      <c r="H89" s="246">
        <f t="shared" si="2"/>
        <v>1.0474725560970026</v>
      </c>
    </row>
    <row r="90" spans="1:10" ht="12">
      <c r="A90" s="1">
        <v>38961</v>
      </c>
      <c r="B90" s="242">
        <f t="shared" si="3"/>
        <v>1.5595165988062027E-2</v>
      </c>
      <c r="C90" s="247">
        <v>1.5595165988062027</v>
      </c>
      <c r="D90" s="247"/>
      <c r="E90" s="242">
        <f t="shared" si="4"/>
        <v>2.8089153446806674E-2</v>
      </c>
      <c r="F90" s="247">
        <v>2.8089153446806674</v>
      </c>
      <c r="G90" s="247"/>
      <c r="H90" s="246">
        <f t="shared" si="2"/>
        <v>1.2493987458744646</v>
      </c>
    </row>
    <row r="91" spans="1:10" ht="12">
      <c r="A91" s="1">
        <v>38991</v>
      </c>
      <c r="B91" s="242">
        <f t="shared" si="3"/>
        <v>1.5133932544825555E-2</v>
      </c>
      <c r="C91" s="247">
        <v>1.5133932544825555</v>
      </c>
      <c r="D91" s="247"/>
      <c r="E91" s="242">
        <f t="shared" si="4"/>
        <v>2.956579907659183E-2</v>
      </c>
      <c r="F91" s="247">
        <v>2.956579907659183</v>
      </c>
      <c r="G91" s="247"/>
      <c r="H91" s="246">
        <f t="shared" si="2"/>
        <v>1.4431866531766275</v>
      </c>
    </row>
    <row r="92" spans="1:10" ht="12">
      <c r="A92" s="1">
        <v>39022</v>
      </c>
      <c r="B92" s="242">
        <f t="shared" si="3"/>
        <v>1.4512335753577315E-2</v>
      </c>
      <c r="C92" s="247">
        <v>1.4512335753577315</v>
      </c>
      <c r="D92" s="247"/>
      <c r="E92" s="242">
        <f t="shared" si="4"/>
        <v>3.0335283803395251E-2</v>
      </c>
      <c r="F92" s="247">
        <v>3.0335283803395252</v>
      </c>
      <c r="G92" s="247"/>
      <c r="H92" s="246">
        <f t="shared" si="2"/>
        <v>1.5822948049817938</v>
      </c>
    </row>
    <row r="93" spans="1:10" ht="12">
      <c r="A93" s="1">
        <v>39052</v>
      </c>
      <c r="B93" s="242">
        <f t="shared" si="3"/>
        <v>1.3829308242436878E-2</v>
      </c>
      <c r="C93" s="247">
        <v>1.3829308242436877</v>
      </c>
      <c r="D93" s="249"/>
      <c r="E93" s="242">
        <f t="shared" si="4"/>
        <v>3.0133529502673503E-2</v>
      </c>
      <c r="F93" s="247">
        <v>3.0133529502673504</v>
      </c>
      <c r="G93" s="249"/>
      <c r="H93" s="246">
        <f t="shared" si="2"/>
        <v>1.6304221260236627</v>
      </c>
    </row>
    <row r="94" spans="1:10" ht="12">
      <c r="A94" s="1">
        <v>39083</v>
      </c>
      <c r="B94" s="242">
        <f t="shared" si="3"/>
        <v>1.319967840307556E-2</v>
      </c>
      <c r="C94" s="247">
        <v>1.3199678403075561</v>
      </c>
      <c r="D94" s="249"/>
      <c r="E94" s="242">
        <f t="shared" si="4"/>
        <v>2.8942374157161912E-2</v>
      </c>
      <c r="F94" s="247">
        <v>2.8942374157161912</v>
      </c>
      <c r="G94" s="249"/>
      <c r="H94" s="246">
        <f t="shared" si="2"/>
        <v>1.5742695754086351</v>
      </c>
    </row>
    <row r="95" spans="1:10" ht="12">
      <c r="A95" s="1">
        <v>39114</v>
      </c>
      <c r="B95" s="242">
        <f t="shared" si="3"/>
        <v>1.2819603416210711E-2</v>
      </c>
      <c r="C95" s="247">
        <v>1.281960341621071</v>
      </c>
      <c r="D95" s="249"/>
      <c r="E95" s="242">
        <f t="shared" si="4"/>
        <v>2.7090214421008892E-2</v>
      </c>
      <c r="F95" s="247">
        <v>2.7090214421008891</v>
      </c>
      <c r="G95" s="249"/>
      <c r="H95" s="246">
        <f t="shared" si="2"/>
        <v>1.4270611004798182</v>
      </c>
      <c r="I95" s="3"/>
      <c r="J95" s="3"/>
    </row>
    <row r="96" spans="1:10" ht="12">
      <c r="A96" s="1">
        <v>39142</v>
      </c>
      <c r="B96" s="242">
        <f t="shared" si="3"/>
        <v>1.2866341861964906E-2</v>
      </c>
      <c r="C96" s="247">
        <v>1.2866341861964905</v>
      </c>
      <c r="D96" s="249"/>
      <c r="E96" s="242">
        <f t="shared" si="4"/>
        <v>2.5194784318326065E-2</v>
      </c>
      <c r="F96" s="247">
        <v>2.5194784318326064</v>
      </c>
      <c r="G96" s="249"/>
      <c r="H96" s="246">
        <f t="shared" si="2"/>
        <v>1.2328442456361159</v>
      </c>
    </row>
    <row r="97" spans="1:10" ht="12">
      <c r="A97" s="1">
        <v>39173</v>
      </c>
      <c r="B97" s="242">
        <f t="shared" si="3"/>
        <v>1.3178222960247945E-2</v>
      </c>
      <c r="C97" s="247">
        <v>1.3178222960247945</v>
      </c>
      <c r="D97" s="249"/>
      <c r="E97" s="242">
        <f t="shared" si="4"/>
        <v>2.4044648243773347E-2</v>
      </c>
      <c r="F97" s="247">
        <v>2.4044648243773348</v>
      </c>
      <c r="G97" s="249"/>
      <c r="H97" s="246">
        <f t="shared" si="2"/>
        <v>1.0866425283525403</v>
      </c>
    </row>
    <row r="98" spans="1:10" ht="12">
      <c r="A98" s="1">
        <v>39203</v>
      </c>
      <c r="B98" s="242">
        <f t="shared" si="3"/>
        <v>1.3688434251710815E-2</v>
      </c>
      <c r="C98" s="247">
        <v>1.3688434251710815</v>
      </c>
      <c r="D98" s="249"/>
      <c r="E98" s="242">
        <f t="shared" si="4"/>
        <v>2.4036108312705116E-2</v>
      </c>
      <c r="F98" s="247">
        <v>2.4036108312705116</v>
      </c>
      <c r="G98" s="249"/>
      <c r="H98" s="246">
        <f t="shared" si="2"/>
        <v>1.0347674060994301</v>
      </c>
    </row>
    <row r="99" spans="1:10" ht="12">
      <c r="A99" s="1">
        <v>39234</v>
      </c>
      <c r="B99" s="242">
        <f t="shared" si="3"/>
        <v>1.4162818334149469E-2</v>
      </c>
      <c r="C99" s="247">
        <v>1.416281833414947</v>
      </c>
      <c r="D99" s="249"/>
      <c r="E99" s="242">
        <f t="shared" si="4"/>
        <v>2.4638474842122216E-2</v>
      </c>
      <c r="F99" s="247">
        <v>2.4638474842122218</v>
      </c>
      <c r="G99" s="249"/>
      <c r="H99" s="246">
        <f t="shared" si="2"/>
        <v>1.0475656507972748</v>
      </c>
    </row>
    <row r="100" spans="1:10" ht="12">
      <c r="A100" s="1">
        <v>39264</v>
      </c>
      <c r="B100" s="242">
        <f t="shared" si="3"/>
        <v>1.4381653826692764E-2</v>
      </c>
      <c r="C100" s="247">
        <v>1.4381653826692764</v>
      </c>
      <c r="D100" s="249"/>
      <c r="E100" s="242">
        <f t="shared" si="4"/>
        <v>2.4923037193382437E-2</v>
      </c>
      <c r="F100" s="247">
        <v>2.4923037193382438</v>
      </c>
      <c r="G100" s="249"/>
      <c r="H100" s="246">
        <f t="shared" si="2"/>
        <v>1.0541383366689674</v>
      </c>
    </row>
    <row r="101" spans="1:10" ht="12">
      <c r="A101" s="1">
        <v>39295</v>
      </c>
      <c r="B101" s="242">
        <f t="shared" si="3"/>
        <v>1.4381553452320521E-2</v>
      </c>
      <c r="C101" s="247">
        <v>1.4381553452320521</v>
      </c>
      <c r="D101" s="249"/>
      <c r="E101" s="242">
        <f t="shared" si="4"/>
        <v>2.4383714932243575E-2</v>
      </c>
      <c r="F101" s="247">
        <v>2.4383714932243574</v>
      </c>
      <c r="G101" s="249"/>
      <c r="H101" s="246">
        <f t="shared" si="2"/>
        <v>1.0002161479923053</v>
      </c>
    </row>
    <row r="102" spans="1:10" ht="12">
      <c r="A102" s="1">
        <v>39326</v>
      </c>
      <c r="B102" s="242">
        <f t="shared" si="3"/>
        <v>1.4368651746363785E-2</v>
      </c>
      <c r="C102" s="247">
        <v>1.4368651746363785</v>
      </c>
      <c r="D102" s="249"/>
      <c r="E102" s="242">
        <f t="shared" si="4"/>
        <v>2.3312673744667733E-2</v>
      </c>
      <c r="F102" s="247">
        <v>2.3312673744667731</v>
      </c>
      <c r="G102" s="249"/>
      <c r="H102" s="246">
        <f t="shared" si="2"/>
        <v>0.8944021998303946</v>
      </c>
    </row>
    <row r="103" spans="1:10" ht="12">
      <c r="A103" s="1">
        <v>39356</v>
      </c>
      <c r="B103" s="242">
        <f t="shared" si="3"/>
        <v>1.4265075810386316E-2</v>
      </c>
      <c r="C103" s="247">
        <v>1.4265075810386316</v>
      </c>
      <c r="D103" s="249"/>
      <c r="E103" s="242">
        <f t="shared" si="4"/>
        <v>2.2187908950078241E-2</v>
      </c>
      <c r="F103" s="247">
        <v>2.2187908950078241</v>
      </c>
      <c r="G103" s="249"/>
      <c r="H103" s="246">
        <f t="shared" si="2"/>
        <v>0.79228331396919249</v>
      </c>
    </row>
    <row r="104" spans="1:10" ht="12">
      <c r="A104" s="1">
        <v>39387</v>
      </c>
      <c r="B104" s="242">
        <f t="shared" si="3"/>
        <v>1.3923601399670107E-2</v>
      </c>
      <c r="C104" s="247">
        <v>1.3923601399670107</v>
      </c>
      <c r="D104" s="249"/>
      <c r="E104" s="242">
        <f t="shared" si="4"/>
        <v>2.1255687069227869E-2</v>
      </c>
      <c r="F104" s="247">
        <v>2.1255687069227869</v>
      </c>
      <c r="G104" s="249"/>
      <c r="H104" s="246">
        <f t="shared" si="2"/>
        <v>0.73320856695577619</v>
      </c>
    </row>
    <row r="105" spans="1:10" ht="12">
      <c r="A105" s="1">
        <v>39417</v>
      </c>
      <c r="B105" s="242">
        <f t="shared" si="3"/>
        <v>1.325115326774187E-2</v>
      </c>
      <c r="C105" s="247">
        <v>1.3251153267741871</v>
      </c>
      <c r="D105" s="249"/>
      <c r="E105" s="242">
        <f t="shared" si="4"/>
        <v>2.0632133268345943E-2</v>
      </c>
      <c r="F105" s="247">
        <v>2.0632133268345942</v>
      </c>
      <c r="G105" s="249"/>
      <c r="H105" s="246">
        <f t="shared" si="2"/>
        <v>0.73809800006040716</v>
      </c>
    </row>
    <row r="106" spans="1:10" ht="12">
      <c r="A106" s="1">
        <v>39448</v>
      </c>
      <c r="B106" s="242">
        <f t="shared" si="3"/>
        <v>1.2255163837187026E-2</v>
      </c>
      <c r="C106" s="247">
        <v>1.2255163837187026</v>
      </c>
      <c r="D106" s="249"/>
      <c r="E106" s="242">
        <f t="shared" si="4"/>
        <v>2.0560645708465723E-2</v>
      </c>
      <c r="F106" s="247">
        <v>2.0560645708465723</v>
      </c>
      <c r="G106" s="249"/>
      <c r="H106" s="246">
        <f t="shared" si="2"/>
        <v>0.83054818712786971</v>
      </c>
    </row>
    <row r="107" spans="1:10" ht="12">
      <c r="A107" s="1">
        <v>39479</v>
      </c>
      <c r="B107" s="242">
        <f t="shared" si="3"/>
        <v>1.1098329009229781E-2</v>
      </c>
      <c r="C107" s="247">
        <v>1.1098329009229781</v>
      </c>
      <c r="D107" s="249"/>
      <c r="E107" s="242">
        <f t="shared" si="4"/>
        <v>2.0954289946653583E-2</v>
      </c>
      <c r="F107" s="247">
        <v>2.0954289946653581</v>
      </c>
      <c r="G107" s="249"/>
      <c r="H107" s="246">
        <f t="shared" ref="H107:H170" si="5">F107-C107</f>
        <v>0.98559609374238</v>
      </c>
    </row>
    <row r="108" spans="1:10" ht="12">
      <c r="A108" s="1">
        <v>39508</v>
      </c>
      <c r="B108" s="242">
        <f t="shared" si="3"/>
        <v>1.0173831614908034E-2</v>
      </c>
      <c r="C108" s="247">
        <v>1.0173831614908033</v>
      </c>
      <c r="D108" s="249"/>
      <c r="E108" s="242">
        <f t="shared" si="4"/>
        <v>2.1527518726856279E-2</v>
      </c>
      <c r="F108" s="247">
        <v>2.1527518726856281</v>
      </c>
      <c r="G108" s="249"/>
      <c r="H108" s="246">
        <f t="shared" si="5"/>
        <v>1.1353687111948247</v>
      </c>
    </row>
    <row r="109" spans="1:10" ht="12">
      <c r="A109" s="1">
        <v>39539</v>
      </c>
      <c r="B109" s="242">
        <f>C109/100</f>
        <v>9.8446395228243225E-3</v>
      </c>
      <c r="C109" s="247">
        <v>0.98446395228243233</v>
      </c>
      <c r="D109" s="249"/>
      <c r="E109" s="242">
        <f>F109/100</f>
        <v>2.2066394016160128E-2</v>
      </c>
      <c r="F109" s="247">
        <v>2.2066394016160129</v>
      </c>
      <c r="G109" s="249"/>
      <c r="H109" s="246">
        <f t="shared" si="5"/>
        <v>1.2221754493335806</v>
      </c>
    </row>
    <row r="110" spans="1:10" ht="12">
      <c r="A110" s="1">
        <v>39569</v>
      </c>
      <c r="B110" s="242">
        <f>C110/100</f>
        <v>1.0172092249332269E-2</v>
      </c>
      <c r="C110" s="247">
        <v>1.017209224933227</v>
      </c>
      <c r="D110" s="249"/>
      <c r="E110" s="242">
        <f>F110/100</f>
        <v>2.2208654085665174E-2</v>
      </c>
      <c r="F110" s="247">
        <v>2.2208654085665174</v>
      </c>
      <c r="G110" s="249"/>
      <c r="H110" s="246">
        <f t="shared" si="5"/>
        <v>1.2036561836332904</v>
      </c>
      <c r="J110" s="13"/>
    </row>
    <row r="111" spans="1:10" ht="12">
      <c r="A111" s="1">
        <v>39600</v>
      </c>
      <c r="B111" s="242">
        <f>C111/100</f>
        <v>1.0873395208658527E-2</v>
      </c>
      <c r="C111" s="247">
        <v>1.0873395208658527</v>
      </c>
      <c r="D111" s="249"/>
      <c r="E111" s="242">
        <f>F111/100</f>
        <v>2.1807543715826511E-2</v>
      </c>
      <c r="F111" s="247">
        <v>2.1807543715826512</v>
      </c>
      <c r="G111" s="249"/>
      <c r="H111" s="246">
        <f t="shared" si="5"/>
        <v>1.0934148507167984</v>
      </c>
      <c r="J111" s="13"/>
    </row>
    <row r="112" spans="1:10" ht="12">
      <c r="A112" s="1">
        <v>39630</v>
      </c>
      <c r="B112" s="242">
        <f>C112/100</f>
        <v>1.1609944501750669E-2</v>
      </c>
      <c r="C112" s="247">
        <v>1.1609944501750669</v>
      </c>
      <c r="D112" s="249"/>
      <c r="E112" s="242">
        <f>F112/100</f>
        <v>2.0853003041381143E-2</v>
      </c>
      <c r="F112" s="247">
        <v>2.0853003041381144</v>
      </c>
      <c r="G112" s="249"/>
      <c r="H112" s="246">
        <f t="shared" si="5"/>
        <v>0.92430585396304754</v>
      </c>
      <c r="J112" s="14"/>
    </row>
    <row r="113" spans="1:10" ht="12">
      <c r="A113" s="1">
        <v>39661</v>
      </c>
      <c r="B113" s="242">
        <f>C113/100</f>
        <v>1.1990178220645535E-2</v>
      </c>
      <c r="C113" s="247">
        <v>1.1990178220645535</v>
      </c>
      <c r="D113" s="249"/>
      <c r="E113" s="242">
        <f>F113/100</f>
        <v>1.9746512015382679E-2</v>
      </c>
      <c r="F113" s="247">
        <v>1.9746512015382678</v>
      </c>
      <c r="G113" s="249"/>
      <c r="H113" s="246">
        <f t="shared" si="5"/>
        <v>0.77563337947371425</v>
      </c>
      <c r="J113" s="14"/>
    </row>
    <row r="114" spans="1:10" ht="12">
      <c r="A114" s="1">
        <v>39692</v>
      </c>
      <c r="B114" s="242">
        <f t="shared" ref="B114:B126" si="6">C114/100</f>
        <v>1.2055893268660215E-2</v>
      </c>
      <c r="C114" s="247">
        <v>1.2055893268660216</v>
      </c>
      <c r="D114" s="249"/>
      <c r="E114" s="242">
        <f t="shared" ref="E114:E132" si="7">F114/100</f>
        <v>1.8589082431167903E-2</v>
      </c>
      <c r="F114" s="247">
        <v>1.8589082431167903</v>
      </c>
      <c r="G114" s="249"/>
      <c r="H114" s="246">
        <f t="shared" si="5"/>
        <v>0.65331891625076866</v>
      </c>
      <c r="J114" s="14"/>
    </row>
    <row r="115" spans="1:10" ht="12">
      <c r="A115" s="1">
        <v>39722</v>
      </c>
      <c r="B115" s="242">
        <f t="shared" si="6"/>
        <v>1.2072462843782947E-2</v>
      </c>
      <c r="C115" s="247">
        <v>1.2072462843782947</v>
      </c>
      <c r="D115" s="249"/>
      <c r="E115" s="242">
        <f t="shared" si="7"/>
        <v>1.745447158405343E-2</v>
      </c>
      <c r="F115" s="247">
        <v>1.7454471584053428</v>
      </c>
      <c r="G115" s="249"/>
      <c r="H115" s="246">
        <f t="shared" si="5"/>
        <v>0.53820087402704808</v>
      </c>
      <c r="J115" s="14"/>
    </row>
    <row r="116" spans="1:10" ht="12">
      <c r="A116" s="1">
        <v>39753</v>
      </c>
      <c r="B116" s="242">
        <f t="shared" si="6"/>
        <v>1.2201239644132564E-2</v>
      </c>
      <c r="C116" s="247">
        <v>1.2201239644132564</v>
      </c>
      <c r="D116" s="249"/>
      <c r="E116" s="242">
        <f t="shared" si="7"/>
        <v>1.6666224420678971E-2</v>
      </c>
      <c r="F116" s="247">
        <v>1.666622442067897</v>
      </c>
      <c r="G116" s="249"/>
      <c r="H116" s="246">
        <f t="shared" si="5"/>
        <v>0.44649847765464057</v>
      </c>
      <c r="J116" s="14"/>
    </row>
    <row r="117" spans="1:10" ht="12">
      <c r="A117" s="1">
        <v>39783</v>
      </c>
      <c r="B117" s="242">
        <f t="shared" si="6"/>
        <v>1.2498601433137847E-2</v>
      </c>
      <c r="C117" s="247">
        <v>1.2498601433137846</v>
      </c>
      <c r="D117" s="249"/>
      <c r="E117" s="242">
        <f t="shared" si="7"/>
        <v>1.6573505097196291E-2</v>
      </c>
      <c r="F117" s="247">
        <v>1.6573505097196291</v>
      </c>
      <c r="G117" s="249"/>
      <c r="H117" s="246">
        <f t="shared" si="5"/>
        <v>0.40749036640584446</v>
      </c>
      <c r="J117" s="14"/>
    </row>
    <row r="118" spans="1:10" ht="12">
      <c r="A118" s="1">
        <v>39814</v>
      </c>
      <c r="B118" s="242">
        <f t="shared" si="6"/>
        <v>1.2991942156432559E-2</v>
      </c>
      <c r="C118" s="247">
        <v>1.2991942156432559</v>
      </c>
      <c r="D118" s="249"/>
      <c r="E118" s="242">
        <f t="shared" si="7"/>
        <v>1.6990384497041836E-2</v>
      </c>
      <c r="F118" s="247">
        <v>1.6990384497041837</v>
      </c>
      <c r="G118" s="249"/>
      <c r="H118" s="246">
        <f t="shared" si="5"/>
        <v>0.39984423406092784</v>
      </c>
      <c r="J118" s="4"/>
    </row>
    <row r="119" spans="1:10" ht="12">
      <c r="A119" s="1">
        <v>39845</v>
      </c>
      <c r="B119" s="242">
        <f t="shared" si="6"/>
        <v>1.3490665305232741E-2</v>
      </c>
      <c r="C119" s="247">
        <v>1.3490665305232741</v>
      </c>
      <c r="D119" s="249"/>
      <c r="E119" s="242">
        <f t="shared" si="7"/>
        <v>1.7620892319524784E-2</v>
      </c>
      <c r="F119" s="247">
        <v>1.7620892319524786</v>
      </c>
      <c r="G119" s="249"/>
      <c r="H119" s="246">
        <f t="shared" si="5"/>
        <v>0.4130227014292045</v>
      </c>
      <c r="J119" s="4"/>
    </row>
    <row r="120" spans="1:10" ht="12">
      <c r="A120" s="1">
        <v>39873</v>
      </c>
      <c r="B120" s="242">
        <f t="shared" si="6"/>
        <v>1.3756805136415116E-2</v>
      </c>
      <c r="C120" s="247">
        <v>1.3756805136415116</v>
      </c>
      <c r="D120" s="249"/>
      <c r="E120" s="242">
        <f t="shared" si="7"/>
        <v>1.7992827690598727E-2</v>
      </c>
      <c r="F120" s="247">
        <v>1.7992827690598727</v>
      </c>
      <c r="G120" s="249"/>
      <c r="H120" s="246">
        <f t="shared" si="5"/>
        <v>0.42360225541836116</v>
      </c>
    </row>
    <row r="121" spans="1:10" ht="12">
      <c r="A121" s="1">
        <v>39904</v>
      </c>
      <c r="B121" s="242">
        <f t="shared" si="6"/>
        <v>1.373520695851883E-2</v>
      </c>
      <c r="C121" s="247">
        <v>1.3735206958518831</v>
      </c>
      <c r="D121" s="249"/>
      <c r="E121" s="242">
        <f t="shared" si="7"/>
        <v>1.7705602178450741E-2</v>
      </c>
      <c r="F121" s="247">
        <v>1.7705602178450741</v>
      </c>
      <c r="G121" s="249"/>
      <c r="H121" s="246">
        <f t="shared" si="5"/>
        <v>0.39703952199319104</v>
      </c>
    </row>
    <row r="122" spans="1:10" ht="12">
      <c r="A122" s="1">
        <v>39934</v>
      </c>
      <c r="B122" s="242">
        <f t="shared" si="6"/>
        <v>1.3546687622372188E-2</v>
      </c>
      <c r="C122" s="247">
        <v>1.3546687622372189</v>
      </c>
      <c r="D122" s="249"/>
      <c r="E122" s="242">
        <f t="shared" si="7"/>
        <v>1.6706582969428497E-2</v>
      </c>
      <c r="F122" s="247">
        <v>1.6706582969428496</v>
      </c>
      <c r="G122" s="249"/>
      <c r="H122" s="246">
        <f t="shared" si="5"/>
        <v>0.31598953470563074</v>
      </c>
    </row>
    <row r="123" spans="1:10" ht="12">
      <c r="A123" s="1">
        <v>39965</v>
      </c>
      <c r="B123" s="242">
        <f t="shared" si="6"/>
        <v>1.331714216486931E-2</v>
      </c>
      <c r="C123" s="247">
        <v>1.3317142164869309</v>
      </c>
      <c r="D123" s="249"/>
      <c r="E123" s="242">
        <f t="shared" si="7"/>
        <v>1.5030512429657755E-2</v>
      </c>
      <c r="F123" s="247">
        <v>1.5030512429657754</v>
      </c>
      <c r="G123" s="249"/>
      <c r="H123" s="246">
        <f t="shared" si="5"/>
        <v>0.17133702647884452</v>
      </c>
    </row>
    <row r="124" spans="1:10" ht="12">
      <c r="A124" s="1">
        <v>39995</v>
      </c>
      <c r="B124" s="242">
        <f t="shared" si="6"/>
        <v>1.3246415195799272E-2</v>
      </c>
      <c r="C124" s="247">
        <v>1.3246415195799273</v>
      </c>
      <c r="D124" s="249"/>
      <c r="E124" s="242">
        <f t="shared" si="7"/>
        <v>1.2956601970107387E-2</v>
      </c>
      <c r="F124" s="247">
        <v>1.2956601970107386</v>
      </c>
      <c r="G124" s="249"/>
      <c r="H124" s="246">
        <f t="shared" si="5"/>
        <v>-2.8981322569188617E-2</v>
      </c>
    </row>
    <row r="125" spans="1:10" ht="12">
      <c r="A125" s="1">
        <v>40026</v>
      </c>
      <c r="B125" s="242">
        <f t="shared" si="6"/>
        <v>1.3377719538978823E-2</v>
      </c>
      <c r="C125" s="247">
        <v>1.3377719538978823</v>
      </c>
      <c r="D125" s="249"/>
      <c r="E125" s="242">
        <f t="shared" si="7"/>
        <v>1.1165935512526252E-2</v>
      </c>
      <c r="F125" s="247">
        <v>1.1165935512526253</v>
      </c>
      <c r="G125" s="249"/>
      <c r="H125" s="246">
        <f t="shared" si="5"/>
        <v>-0.22117840264525701</v>
      </c>
    </row>
    <row r="126" spans="1:10" ht="12">
      <c r="A126" s="1">
        <v>40057</v>
      </c>
      <c r="B126" s="242">
        <f t="shared" si="6"/>
        <v>1.3711696273430935E-2</v>
      </c>
      <c r="C126" s="247">
        <v>1.3711696273430936</v>
      </c>
      <c r="D126" s="249"/>
      <c r="E126" s="242">
        <f t="shared" si="7"/>
        <v>1.0081539648340571E-2</v>
      </c>
      <c r="F126" s="247">
        <v>1.0081539648340572</v>
      </c>
      <c r="G126" s="249"/>
      <c r="H126" s="246">
        <f t="shared" si="5"/>
        <v>-0.36301566250903639</v>
      </c>
    </row>
    <row r="127" spans="1:10" ht="12">
      <c r="A127" s="1">
        <v>40087</v>
      </c>
      <c r="B127" s="242">
        <f t="shared" ref="B127:B132" si="8">C127/100</f>
        <v>1.4177749111761929E-2</v>
      </c>
      <c r="C127" s="247">
        <v>1.417774911176193</v>
      </c>
      <c r="D127" s="249"/>
      <c r="E127" s="242">
        <f t="shared" si="7"/>
        <v>9.7146960551970796E-3</v>
      </c>
      <c r="F127" s="247">
        <v>0.97146960551970796</v>
      </c>
      <c r="G127" s="249"/>
      <c r="H127" s="246">
        <f t="shared" si="5"/>
        <v>-0.44630530565648507</v>
      </c>
    </row>
    <row r="128" spans="1:10" ht="12">
      <c r="A128" s="1">
        <v>40118</v>
      </c>
      <c r="B128" s="242">
        <f t="shared" si="8"/>
        <v>1.4655961891961911E-2</v>
      </c>
      <c r="C128" s="247">
        <v>1.4655961891961911</v>
      </c>
      <c r="D128" s="249"/>
      <c r="E128" s="242">
        <f t="shared" si="7"/>
        <v>9.7727179207116686E-3</v>
      </c>
      <c r="F128" s="247">
        <v>0.97727179207116688</v>
      </c>
      <c r="G128" s="249"/>
      <c r="H128" s="246">
        <f t="shared" si="5"/>
        <v>-0.48832439712502418</v>
      </c>
    </row>
    <row r="129" spans="1:10" ht="12">
      <c r="A129" s="1">
        <v>40148</v>
      </c>
      <c r="B129" s="242">
        <f t="shared" si="8"/>
        <v>1.5107009795654502E-2</v>
      </c>
      <c r="C129" s="247">
        <v>1.5107009795654502</v>
      </c>
      <c r="D129" s="249"/>
      <c r="E129" s="242">
        <f t="shared" si="7"/>
        <v>1.0041266979854569E-2</v>
      </c>
      <c r="F129" s="247">
        <v>1.0041266979854568</v>
      </c>
      <c r="G129" s="249"/>
      <c r="H129" s="246">
        <f t="shared" si="5"/>
        <v>-0.5065742815799934</v>
      </c>
    </row>
    <row r="130" spans="1:10" ht="12">
      <c r="A130" s="1">
        <v>40179</v>
      </c>
      <c r="B130" s="242">
        <f t="shared" si="8"/>
        <v>1.5450238474373346E-2</v>
      </c>
      <c r="C130" s="247">
        <v>1.5450238474373346</v>
      </c>
      <c r="D130" s="249"/>
      <c r="E130" s="242">
        <f t="shared" si="7"/>
        <v>1.0498233635681049E-2</v>
      </c>
      <c r="F130" s="247">
        <v>1.0498233635681049</v>
      </c>
      <c r="G130" s="249"/>
      <c r="H130" s="246">
        <f t="shared" si="5"/>
        <v>-0.49520048386922966</v>
      </c>
    </row>
    <row r="131" spans="1:10" ht="12">
      <c r="A131" s="1">
        <v>40210</v>
      </c>
      <c r="B131" s="242">
        <f t="shared" si="8"/>
        <v>1.5660969495109093E-2</v>
      </c>
      <c r="C131" s="247">
        <v>1.5660969495109094</v>
      </c>
      <c r="D131" s="249"/>
      <c r="E131" s="242">
        <f t="shared" si="7"/>
        <v>1.085704404195907E-2</v>
      </c>
      <c r="F131" s="247">
        <v>1.085704404195907</v>
      </c>
      <c r="G131" s="249"/>
      <c r="H131" s="246">
        <f t="shared" si="5"/>
        <v>-0.48039254531500242</v>
      </c>
    </row>
    <row r="132" spans="1:10" ht="12">
      <c r="A132" s="1">
        <v>40238</v>
      </c>
      <c r="B132" s="242">
        <f t="shared" si="8"/>
        <v>1.5868031828951745E-2</v>
      </c>
      <c r="C132" s="247">
        <v>1.5868031828951745</v>
      </c>
      <c r="D132" s="249"/>
      <c r="E132" s="242">
        <f t="shared" si="7"/>
        <v>1.102274633194418E-2</v>
      </c>
      <c r="F132" s="247">
        <v>1.102274633194418</v>
      </c>
      <c r="G132" s="249"/>
      <c r="H132" s="246">
        <f t="shared" si="5"/>
        <v>-0.48452854970075654</v>
      </c>
      <c r="J132" s="5"/>
    </row>
    <row r="133" spans="1:10" ht="12">
      <c r="A133" s="1">
        <v>40269</v>
      </c>
      <c r="B133" s="242">
        <f>C133/100</f>
        <v>1.6099138569557758E-2</v>
      </c>
      <c r="C133" s="247">
        <v>1.6099138569557756</v>
      </c>
      <c r="D133" s="249"/>
      <c r="E133" s="242">
        <f t="shared" ref="E133:E143" si="9">F133/100</f>
        <v>1.0957566708453867E-2</v>
      </c>
      <c r="F133" s="247">
        <v>1.0957566708453867</v>
      </c>
      <c r="G133" s="249"/>
      <c r="H133" s="246">
        <f t="shared" si="5"/>
        <v>-0.51415718611038885</v>
      </c>
      <c r="J133" s="5"/>
    </row>
    <row r="134" spans="1:10" ht="12">
      <c r="A134" s="1">
        <v>40299</v>
      </c>
      <c r="B134" s="242">
        <f t="shared" ref="B134:B197" si="10">C134/100</f>
        <v>1.6223879296126051E-2</v>
      </c>
      <c r="C134" s="247">
        <v>1.6223879296126049</v>
      </c>
      <c r="D134" s="249"/>
      <c r="E134" s="242">
        <f t="shared" si="9"/>
        <v>1.0620468432198129E-2</v>
      </c>
      <c r="F134" s="247">
        <v>1.0620468432198129</v>
      </c>
      <c r="G134" s="249"/>
      <c r="H134" s="246">
        <f t="shared" si="5"/>
        <v>-0.56034108639279201</v>
      </c>
      <c r="J134" s="5"/>
    </row>
    <row r="135" spans="1:10" ht="12">
      <c r="A135" s="1">
        <v>40330</v>
      </c>
      <c r="B135" s="242">
        <f t="shared" si="10"/>
        <v>1.6015042648262881E-2</v>
      </c>
      <c r="C135" s="247">
        <v>1.6015042648262883</v>
      </c>
      <c r="D135" s="249"/>
      <c r="E135" s="242">
        <f t="shared" si="9"/>
        <v>1.0144583061801094E-2</v>
      </c>
      <c r="F135" s="247">
        <v>1.0144583061801093</v>
      </c>
      <c r="G135" s="249"/>
      <c r="H135" s="246">
        <f t="shared" si="5"/>
        <v>-0.58704595864617892</v>
      </c>
      <c r="J135" s="5"/>
    </row>
    <row r="136" spans="1:10" ht="12">
      <c r="A136" s="1">
        <v>40360</v>
      </c>
      <c r="B136" s="242">
        <f t="shared" si="10"/>
        <v>1.5636685073054366E-2</v>
      </c>
      <c r="C136" s="247">
        <v>1.5636685073054366</v>
      </c>
      <c r="D136" s="249"/>
      <c r="E136" s="242">
        <f t="shared" si="9"/>
        <v>9.6586111925321336E-3</v>
      </c>
      <c r="F136" s="247">
        <v>0.96586111925321338</v>
      </c>
      <c r="G136" s="249"/>
      <c r="H136" s="246">
        <f t="shared" si="5"/>
        <v>-0.59780738805222322</v>
      </c>
      <c r="J136" s="5"/>
    </row>
    <row r="137" spans="1:10" ht="12">
      <c r="A137" s="1">
        <v>40391</v>
      </c>
      <c r="B137" s="242">
        <f t="shared" si="10"/>
        <v>1.5498247188442877E-2</v>
      </c>
      <c r="C137" s="247">
        <v>1.5498247188442877</v>
      </c>
      <c r="D137" s="249"/>
      <c r="E137" s="242">
        <f t="shared" si="9"/>
        <v>9.2551768065686664E-3</v>
      </c>
      <c r="F137" s="247">
        <v>0.92551768065686668</v>
      </c>
      <c r="G137" s="249"/>
      <c r="H137" s="246">
        <f t="shared" si="5"/>
        <v>-0.62430703818742106</v>
      </c>
      <c r="J137" s="5"/>
    </row>
    <row r="138" spans="1:10" ht="12">
      <c r="A138" s="1">
        <v>40422</v>
      </c>
      <c r="B138" s="242">
        <f t="shared" si="10"/>
        <v>1.5834410539039868E-2</v>
      </c>
      <c r="C138" s="247">
        <v>1.5834410539039869</v>
      </c>
      <c r="D138" s="249"/>
      <c r="E138" s="242">
        <f t="shared" si="9"/>
        <v>9.1725258420081168E-3</v>
      </c>
      <c r="F138" s="247">
        <v>0.91725258420081168</v>
      </c>
      <c r="G138" s="249"/>
      <c r="H138" s="246">
        <f t="shared" si="5"/>
        <v>-0.66618846970317525</v>
      </c>
      <c r="J138" s="5"/>
    </row>
    <row r="139" spans="1:10" ht="12">
      <c r="A139" s="12">
        <v>40452</v>
      </c>
      <c r="B139" s="242">
        <f t="shared" si="10"/>
        <v>1.6583065183567839E-2</v>
      </c>
      <c r="C139" s="247">
        <v>1.6583065183567838</v>
      </c>
      <c r="D139" s="249"/>
      <c r="E139" s="242">
        <f t="shared" si="9"/>
        <v>9.5605439452583693E-3</v>
      </c>
      <c r="F139" s="247">
        <v>0.95605439452583685</v>
      </c>
      <c r="G139" s="249"/>
      <c r="H139" s="246">
        <f t="shared" si="5"/>
        <v>-0.70225212383094693</v>
      </c>
      <c r="I139"/>
      <c r="J139" s="5"/>
    </row>
    <row r="140" spans="1:10" ht="12">
      <c r="A140" s="12">
        <v>40483</v>
      </c>
      <c r="B140" s="242">
        <f t="shared" si="10"/>
        <v>1.7545417376089206E-2</v>
      </c>
      <c r="C140" s="247">
        <v>1.7545417376089205</v>
      </c>
      <c r="D140" s="249"/>
      <c r="E140" s="242">
        <f t="shared" si="9"/>
        <v>1.0281622714776674E-2</v>
      </c>
      <c r="F140" s="247">
        <v>1.0281622714776675</v>
      </c>
      <c r="G140" s="249"/>
      <c r="H140" s="246">
        <f t="shared" si="5"/>
        <v>-0.72637946613125304</v>
      </c>
      <c r="I140"/>
      <c r="J140" s="5"/>
    </row>
    <row r="141" spans="1:10" ht="12">
      <c r="A141" s="12">
        <v>40513</v>
      </c>
      <c r="B141" s="242">
        <f t="shared" si="10"/>
        <v>1.825035004482755E-2</v>
      </c>
      <c r="C141" s="247">
        <v>1.825035004482755</v>
      </c>
      <c r="D141" s="249"/>
      <c r="E141" s="242">
        <f t="shared" si="9"/>
        <v>1.1042521092523032E-2</v>
      </c>
      <c r="F141" s="247">
        <v>1.1042521092523032</v>
      </c>
      <c r="G141" s="249"/>
      <c r="H141" s="246">
        <f t="shared" si="5"/>
        <v>-0.7207828952304518</v>
      </c>
      <c r="I141" s="18"/>
      <c r="J141" s="5"/>
    </row>
    <row r="142" spans="1:10" ht="12">
      <c r="A142" s="12">
        <v>40544</v>
      </c>
      <c r="B142" s="242">
        <f t="shared" si="10"/>
        <v>1.8378536721011144E-2</v>
      </c>
      <c r="C142" s="247">
        <v>1.8378536721011143</v>
      </c>
      <c r="D142" s="249"/>
      <c r="E142" s="242">
        <f t="shared" si="9"/>
        <v>1.1691841874606821E-2</v>
      </c>
      <c r="F142" s="247">
        <v>1.1691841874606821</v>
      </c>
      <c r="G142" s="249"/>
      <c r="H142" s="246">
        <f t="shared" si="5"/>
        <v>-0.66866948464043219</v>
      </c>
      <c r="I142" s="18"/>
      <c r="J142" s="5"/>
    </row>
    <row r="143" spans="1:10" ht="12">
      <c r="A143" s="12">
        <v>40575</v>
      </c>
      <c r="B143" s="242">
        <f t="shared" si="10"/>
        <v>1.8126603219905401E-2</v>
      </c>
      <c r="C143" s="247">
        <v>1.8126603219905402</v>
      </c>
      <c r="D143" s="249"/>
      <c r="E143" s="242">
        <f t="shared" si="9"/>
        <v>1.2172314065579551E-2</v>
      </c>
      <c r="F143" s="247">
        <v>1.217231406557955</v>
      </c>
      <c r="G143" s="249"/>
      <c r="H143" s="246">
        <f t="shared" si="5"/>
        <v>-0.59542891543258514</v>
      </c>
      <c r="I143" s="18"/>
      <c r="J143" s="5"/>
    </row>
    <row r="144" spans="1:10" ht="12">
      <c r="A144" s="12">
        <v>40603</v>
      </c>
      <c r="B144" s="242">
        <f t="shared" si="10"/>
        <v>1.7849118266896037E-2</v>
      </c>
      <c r="C144" s="247">
        <v>1.7849118266896036</v>
      </c>
      <c r="D144" s="249"/>
      <c r="E144" s="242">
        <f>F144/100</f>
        <v>1.2665303043608576E-2</v>
      </c>
      <c r="F144" s="247">
        <v>1.2665303043608576</v>
      </c>
      <c r="G144" s="249"/>
      <c r="H144" s="246">
        <f t="shared" si="5"/>
        <v>-0.51838152232874601</v>
      </c>
      <c r="I144" s="18"/>
      <c r="J144" s="5"/>
    </row>
    <row r="145" spans="1:10" ht="12">
      <c r="A145" s="12">
        <v>40634</v>
      </c>
      <c r="B145" s="242">
        <f t="shared" si="10"/>
        <v>1.7892478539720556E-2</v>
      </c>
      <c r="C145" s="247">
        <v>1.7892478539720555</v>
      </c>
      <c r="D145" s="249"/>
      <c r="E145" s="242">
        <f t="shared" ref="E145:E209" si="11">F145/100</f>
        <v>1.3335468461225117E-2</v>
      </c>
      <c r="F145" s="247">
        <v>1.3335468461225117</v>
      </c>
      <c r="G145" s="249"/>
      <c r="H145" s="246">
        <f t="shared" si="5"/>
        <v>-0.45570100784954382</v>
      </c>
      <c r="I145" s="18"/>
      <c r="J145" s="5"/>
    </row>
    <row r="146" spans="1:10" ht="12">
      <c r="A146" s="1">
        <v>40664</v>
      </c>
      <c r="B146" s="242">
        <f t="shared" si="10"/>
        <v>1.8833374297390189E-2</v>
      </c>
      <c r="C146" s="247">
        <v>1.8833374297390189</v>
      </c>
      <c r="D146" s="249"/>
      <c r="E146" s="242">
        <f t="shared" si="11"/>
        <v>1.4281755454016999E-2</v>
      </c>
      <c r="F146" s="247">
        <v>1.4281755454017</v>
      </c>
      <c r="G146" s="249"/>
      <c r="H146" s="246">
        <f t="shared" si="5"/>
        <v>-0.45516188433731886</v>
      </c>
      <c r="I146" s="18"/>
      <c r="J146" s="5"/>
    </row>
    <row r="147" spans="1:10" ht="12">
      <c r="A147" s="1">
        <v>40695</v>
      </c>
      <c r="B147" s="242">
        <f t="shared" si="10"/>
        <v>2.07482865704109E-2</v>
      </c>
      <c r="C147" s="247">
        <v>2.0748286570410901</v>
      </c>
      <c r="D147" s="249"/>
      <c r="E147" s="242">
        <f t="shared" si="11"/>
        <v>1.5256410343192875E-2</v>
      </c>
      <c r="F147" s="247">
        <v>1.5256410343192874</v>
      </c>
      <c r="G147" s="249"/>
      <c r="H147" s="246">
        <f t="shared" si="5"/>
        <v>-0.54918762272180266</v>
      </c>
      <c r="I147" s="18"/>
      <c r="J147" s="5"/>
    </row>
    <row r="148" spans="1:10" ht="12">
      <c r="A148" s="12">
        <v>40725</v>
      </c>
      <c r="B148" s="242">
        <f t="shared" si="10"/>
        <v>2.2912968043711485E-2</v>
      </c>
      <c r="C148" s="247">
        <v>2.2912968043711484</v>
      </c>
      <c r="D148" s="249"/>
      <c r="E148" s="242">
        <f t="shared" si="11"/>
        <v>1.5951364267343667E-2</v>
      </c>
      <c r="F148" s="247">
        <v>1.5951364267343666</v>
      </c>
      <c r="G148" s="249"/>
      <c r="H148" s="246">
        <f t="shared" si="5"/>
        <v>-0.69616037763678174</v>
      </c>
      <c r="I148" s="18"/>
      <c r="J148" s="5"/>
    </row>
    <row r="149" spans="1:10" ht="12">
      <c r="A149" s="12">
        <v>40756</v>
      </c>
      <c r="B149" s="242">
        <f t="shared" si="10"/>
        <v>2.4453625149548613E-2</v>
      </c>
      <c r="C149" s="247">
        <v>2.4453625149548612</v>
      </c>
      <c r="D149" s="249"/>
      <c r="E149" s="242">
        <f t="shared" si="11"/>
        <v>1.6176648370632707E-2</v>
      </c>
      <c r="F149" s="247">
        <v>1.6176648370632707</v>
      </c>
      <c r="G149" s="249"/>
      <c r="H149" s="246">
        <f t="shared" si="5"/>
        <v>-0.82769767789159054</v>
      </c>
      <c r="I149" s="18"/>
      <c r="J149" s="5"/>
    </row>
    <row r="150" spans="1:10" ht="12">
      <c r="A150" s="1">
        <v>40787</v>
      </c>
      <c r="B150" s="242">
        <f t="shared" si="10"/>
        <v>2.5085737336030575E-2</v>
      </c>
      <c r="C150" s="247">
        <v>2.5085737336030576</v>
      </c>
      <c r="D150" s="249"/>
      <c r="E150" s="242">
        <f t="shared" si="11"/>
        <v>1.5765869306619943E-2</v>
      </c>
      <c r="F150" s="247">
        <v>1.5765869306619942</v>
      </c>
      <c r="G150" s="249"/>
      <c r="H150" s="246">
        <f t="shared" si="5"/>
        <v>-0.9319868029410634</v>
      </c>
      <c r="I150" s="18"/>
      <c r="J150" s="5"/>
    </row>
    <row r="151" spans="1:10" ht="12">
      <c r="A151" s="12">
        <v>40817</v>
      </c>
      <c r="B151" s="242">
        <f t="shared" si="10"/>
        <v>2.486250643946368E-2</v>
      </c>
      <c r="C151" s="247">
        <v>2.4862506439463679</v>
      </c>
      <c r="D151" s="249"/>
      <c r="E151" s="242">
        <f t="shared" si="11"/>
        <v>1.4788627504761445E-2</v>
      </c>
      <c r="F151" s="247">
        <v>1.4788627504761445</v>
      </c>
      <c r="G151" s="249"/>
      <c r="H151" s="246">
        <f t="shared" si="5"/>
        <v>-1.0073878934702234</v>
      </c>
      <c r="I151" s="18"/>
      <c r="J151" s="5"/>
    </row>
    <row r="152" spans="1:10" ht="12">
      <c r="A152" s="12">
        <v>40848</v>
      </c>
      <c r="B152" s="242">
        <f t="shared" si="10"/>
        <v>2.4122183980238892E-2</v>
      </c>
      <c r="C152" s="247">
        <v>2.4122183980238892</v>
      </c>
      <c r="D152" s="249"/>
      <c r="E152" s="242">
        <f t="shared" si="11"/>
        <v>1.3846014416791681E-2</v>
      </c>
      <c r="F152" s="247">
        <v>1.3846014416791681</v>
      </c>
      <c r="G152" s="249"/>
      <c r="H152" s="246">
        <f t="shared" si="5"/>
        <v>-1.0276169563447211</v>
      </c>
      <c r="I152" s="18"/>
      <c r="J152" s="5"/>
    </row>
    <row r="153" spans="1:10" ht="12">
      <c r="A153" s="12">
        <v>40878</v>
      </c>
      <c r="B153" s="242">
        <f t="shared" si="10"/>
        <v>2.3395732756523877E-2</v>
      </c>
      <c r="C153" s="247">
        <v>2.3395732756523877</v>
      </c>
      <c r="D153" s="249"/>
      <c r="E153" s="242">
        <f t="shared" si="11"/>
        <v>1.3397504001852419E-2</v>
      </c>
      <c r="F153" s="247">
        <v>1.3397504001852418</v>
      </c>
      <c r="G153" s="249"/>
      <c r="H153" s="246">
        <f t="shared" si="5"/>
        <v>-0.99982287546714588</v>
      </c>
      <c r="I153" s="18"/>
      <c r="J153" s="5"/>
    </row>
    <row r="154" spans="1:10" ht="12">
      <c r="A154" s="12">
        <v>40909</v>
      </c>
      <c r="B154" s="242">
        <f t="shared" si="10"/>
        <v>2.2910201133944971E-2</v>
      </c>
      <c r="C154" s="247">
        <v>2.291020113394497</v>
      </c>
      <c r="D154" s="249"/>
      <c r="E154" s="242">
        <f t="shared" si="11"/>
        <v>1.3747812672382469E-2</v>
      </c>
      <c r="F154" s="247">
        <v>1.3747812672382469</v>
      </c>
      <c r="G154" s="27"/>
      <c r="H154" s="246">
        <f t="shared" si="5"/>
        <v>-0.91623884615625006</v>
      </c>
      <c r="J154" s="5"/>
    </row>
    <row r="155" spans="1:10" ht="12">
      <c r="A155" s="12">
        <v>40940</v>
      </c>
      <c r="B155" s="242">
        <f t="shared" si="10"/>
        <v>2.253868071573506E-2</v>
      </c>
      <c r="C155" s="247">
        <v>2.253868071573506</v>
      </c>
      <c r="D155" s="249"/>
      <c r="E155" s="242">
        <f t="shared" si="11"/>
        <v>1.5130681152863116E-2</v>
      </c>
      <c r="F155" s="247">
        <v>1.5130681152863117</v>
      </c>
      <c r="G155" s="27"/>
      <c r="H155" s="246">
        <f t="shared" si="5"/>
        <v>-0.74079995628719431</v>
      </c>
      <c r="J155" s="5"/>
    </row>
    <row r="156" spans="1:10" ht="12">
      <c r="A156" s="1">
        <v>40969</v>
      </c>
      <c r="B156" s="242">
        <f t="shared" si="10"/>
        <v>2.2133683503769569E-2</v>
      </c>
      <c r="C156" s="247">
        <v>2.2133683503769568</v>
      </c>
      <c r="D156" s="247"/>
      <c r="E156" s="242">
        <f t="shared" si="11"/>
        <v>1.7424510245768868E-2</v>
      </c>
      <c r="F156" s="247">
        <v>1.7424510245768869</v>
      </c>
      <c r="G156" s="27"/>
      <c r="H156" s="246">
        <f t="shared" si="5"/>
        <v>-0.47091732580006984</v>
      </c>
      <c r="J156" s="5"/>
    </row>
    <row r="157" spans="1:10" ht="12">
      <c r="A157" s="12">
        <v>41000</v>
      </c>
      <c r="B157" s="242">
        <f t="shared" si="10"/>
        <v>2.1650757570510219E-2</v>
      </c>
      <c r="C157" s="247">
        <v>2.1650757570510217</v>
      </c>
      <c r="D157" s="247"/>
      <c r="E157" s="242">
        <f t="shared" si="11"/>
        <v>2.0072454783107898E-2</v>
      </c>
      <c r="F157" s="247">
        <v>2.0072454783107898</v>
      </c>
      <c r="G157" s="27"/>
      <c r="H157" s="246">
        <f t="shared" si="5"/>
        <v>-0.15783027874023192</v>
      </c>
      <c r="J157" s="5"/>
    </row>
    <row r="158" spans="1:10" ht="12">
      <c r="A158" s="12">
        <v>41030</v>
      </c>
      <c r="B158" s="242">
        <f t="shared" si="10"/>
        <v>2.0891728336318832E-2</v>
      </c>
      <c r="C158" s="247">
        <v>2.0891728336318831</v>
      </c>
      <c r="D158" s="248"/>
      <c r="E158" s="242">
        <f t="shared" si="11"/>
        <v>2.2498285435514704E-2</v>
      </c>
      <c r="F158" s="247">
        <v>2.2498285435514704</v>
      </c>
      <c r="G158" s="27"/>
      <c r="H158" s="246">
        <f t="shared" si="5"/>
        <v>0.16065570991958733</v>
      </c>
      <c r="J158" s="5"/>
    </row>
    <row r="159" spans="1:10" ht="12">
      <c r="A159" s="12">
        <v>41061</v>
      </c>
      <c r="B159" s="242">
        <f t="shared" si="10"/>
        <v>1.9910247881431812E-2</v>
      </c>
      <c r="C159" s="247">
        <v>1.9910247881431811</v>
      </c>
      <c r="D159" s="248"/>
      <c r="E159" s="242">
        <f t="shared" si="11"/>
        <v>2.3943466156462659E-2</v>
      </c>
      <c r="F159" s="247">
        <v>2.3943466156462661</v>
      </c>
      <c r="G159" s="27"/>
      <c r="H159" s="246">
        <f t="shared" si="5"/>
        <v>0.40332182750308498</v>
      </c>
      <c r="J159" s="5"/>
    </row>
    <row r="160" spans="1:10" ht="12">
      <c r="A160" s="12">
        <v>41091</v>
      </c>
      <c r="B160" s="242">
        <f t="shared" si="10"/>
        <v>1.9011415265173998E-2</v>
      </c>
      <c r="C160" s="247">
        <v>1.9011415265173999</v>
      </c>
      <c r="D160" s="248"/>
      <c r="E160" s="242">
        <f t="shared" si="11"/>
        <v>2.3783263308884223E-2</v>
      </c>
      <c r="F160" s="247">
        <v>2.3783263308884224</v>
      </c>
      <c r="G160" s="27"/>
      <c r="H160" s="246">
        <f t="shared" si="5"/>
        <v>0.47718480437102251</v>
      </c>
      <c r="J160" s="5"/>
    </row>
    <row r="161" spans="1:10" ht="12">
      <c r="A161" s="12">
        <v>41122</v>
      </c>
      <c r="B161" s="242">
        <f t="shared" si="10"/>
        <v>1.8734319007297374E-2</v>
      </c>
      <c r="C161" s="247">
        <v>1.8734319007297373</v>
      </c>
      <c r="D161" s="248"/>
      <c r="E161" s="242">
        <f t="shared" si="11"/>
        <v>2.2761349872151365E-2</v>
      </c>
      <c r="F161" s="247">
        <v>2.2761349872151366</v>
      </c>
      <c r="G161" s="27"/>
      <c r="H161" s="246">
        <f t="shared" si="5"/>
        <v>0.40270308648539932</v>
      </c>
      <c r="J161" s="5"/>
    </row>
    <row r="162" spans="1:10" ht="12">
      <c r="A162" s="12">
        <v>41153</v>
      </c>
      <c r="B162" s="242">
        <f t="shared" si="10"/>
        <v>1.9496374971019616E-2</v>
      </c>
      <c r="C162" s="247">
        <v>1.9496374971019617</v>
      </c>
      <c r="D162" s="248"/>
      <c r="E162" s="242">
        <f t="shared" si="11"/>
        <v>2.1903410308012097E-2</v>
      </c>
      <c r="F162" s="247">
        <v>2.1903410308012097</v>
      </c>
      <c r="G162" s="27"/>
      <c r="H162" s="246">
        <f t="shared" si="5"/>
        <v>0.24070353369924802</v>
      </c>
      <c r="J162" s="5"/>
    </row>
    <row r="163" spans="1:10" ht="12">
      <c r="A163" s="12">
        <v>41183</v>
      </c>
      <c r="B163" s="242">
        <f t="shared" si="10"/>
        <v>2.1234812074969498E-2</v>
      </c>
      <c r="C163" s="247">
        <v>2.1234812074969498</v>
      </c>
      <c r="D163" s="248"/>
      <c r="E163" s="242">
        <f t="shared" si="11"/>
        <v>2.2031941718086232E-2</v>
      </c>
      <c r="F163" s="247">
        <v>2.2031941718086232</v>
      </c>
      <c r="G163" s="27"/>
      <c r="H163" s="246">
        <f t="shared" si="5"/>
        <v>7.9712964311673407E-2</v>
      </c>
      <c r="J163" s="5"/>
    </row>
    <row r="164" spans="1:10" ht="12">
      <c r="A164" s="12">
        <v>41214</v>
      </c>
      <c r="B164" s="242">
        <f t="shared" si="10"/>
        <v>2.3674112337486591E-2</v>
      </c>
      <c r="C164" s="247">
        <v>2.3674112337486592</v>
      </c>
      <c r="D164" s="248"/>
      <c r="E164" s="242">
        <f t="shared" si="11"/>
        <v>2.3303029640466731E-2</v>
      </c>
      <c r="F164" s="247">
        <v>2.3303029640466733</v>
      </c>
      <c r="G164" s="27"/>
      <c r="H164" s="246">
        <f t="shared" si="5"/>
        <v>-3.7108269701985996E-2</v>
      </c>
      <c r="J164" s="5"/>
    </row>
    <row r="165" spans="1:10" ht="12">
      <c r="A165" s="12">
        <v>41244</v>
      </c>
      <c r="B165" s="242">
        <f t="shared" si="10"/>
        <v>2.6237513702279509E-2</v>
      </c>
      <c r="C165" s="247">
        <v>2.6237513702279509</v>
      </c>
      <c r="D165" s="248"/>
      <c r="E165" s="242">
        <f t="shared" si="11"/>
        <v>2.5667004908886636E-2</v>
      </c>
      <c r="F165" s="247">
        <v>2.5667004908886635</v>
      </c>
      <c r="G165" s="27"/>
      <c r="H165" s="246">
        <f t="shared" si="5"/>
        <v>-5.705087933928743E-2</v>
      </c>
      <c r="J165" s="5"/>
    </row>
    <row r="166" spans="1:10" ht="12">
      <c r="A166" s="12">
        <v>41275</v>
      </c>
      <c r="B166" s="242">
        <f t="shared" si="10"/>
        <v>2.8422809684549341E-2</v>
      </c>
      <c r="C166" s="247">
        <v>2.8422809684549342</v>
      </c>
      <c r="D166" s="248"/>
      <c r="E166" s="242">
        <f t="shared" si="11"/>
        <v>2.8815184383828497E-2</v>
      </c>
      <c r="F166" s="247">
        <v>2.8815184383828498</v>
      </c>
      <c r="G166" s="27"/>
      <c r="H166" s="246">
        <f t="shared" si="5"/>
        <v>3.9237469927915658E-2</v>
      </c>
      <c r="J166" s="5"/>
    </row>
    <row r="167" spans="1:10" ht="12">
      <c r="A167" s="12">
        <v>41306</v>
      </c>
      <c r="B167" s="242">
        <f t="shared" si="10"/>
        <v>2.97991320800313E-2</v>
      </c>
      <c r="C167" s="247">
        <v>2.9799132080031301</v>
      </c>
      <c r="D167" s="248"/>
      <c r="E167" s="242">
        <f t="shared" si="11"/>
        <v>3.1899184775794731E-2</v>
      </c>
      <c r="F167" s="247">
        <v>3.1899184775794733</v>
      </c>
      <c r="G167" s="27"/>
      <c r="H167" s="246">
        <f t="shared" si="5"/>
        <v>0.21000526957634325</v>
      </c>
      <c r="J167" s="5"/>
    </row>
    <row r="168" spans="1:10" ht="12">
      <c r="A168" s="12">
        <v>41334</v>
      </c>
      <c r="B168" s="242">
        <f t="shared" si="10"/>
        <v>3.0479547213611079E-2</v>
      </c>
      <c r="C168" s="247">
        <v>3.047954721361108</v>
      </c>
      <c r="D168" s="248"/>
      <c r="E168" s="242">
        <f t="shared" si="11"/>
        <v>3.4350413031870114E-2</v>
      </c>
      <c r="F168" s="247">
        <v>3.4350413031870111</v>
      </c>
      <c r="G168" s="27"/>
      <c r="H168" s="246">
        <f t="shared" si="5"/>
        <v>0.38708658182590305</v>
      </c>
      <c r="J168" s="5"/>
    </row>
    <row r="169" spans="1:10" ht="12">
      <c r="A169" s="12">
        <v>41365</v>
      </c>
      <c r="B169" s="242">
        <f t="shared" si="10"/>
        <v>3.0859573579237177E-2</v>
      </c>
      <c r="C169" s="247">
        <v>3.0859573579237178</v>
      </c>
      <c r="D169" s="248"/>
      <c r="E169" s="242">
        <f t="shared" si="11"/>
        <v>3.581623724226931E-2</v>
      </c>
      <c r="F169" s="247">
        <v>3.5816237242269309</v>
      </c>
      <c r="G169" s="27"/>
      <c r="H169" s="246">
        <f t="shared" si="5"/>
        <v>0.49566636630321304</v>
      </c>
      <c r="J169" s="5"/>
    </row>
    <row r="170" spans="1:10" ht="12">
      <c r="A170" s="12">
        <v>41395</v>
      </c>
      <c r="B170" s="242">
        <f t="shared" si="10"/>
        <v>3.115513927763108E-2</v>
      </c>
      <c r="C170" s="247">
        <v>3.1155139277631081</v>
      </c>
      <c r="D170" s="248"/>
      <c r="E170" s="242">
        <f t="shared" si="11"/>
        <v>3.6198149232139799E-2</v>
      </c>
      <c r="F170" s="247">
        <v>3.6198149232139802</v>
      </c>
      <c r="G170" s="27"/>
      <c r="H170" s="246">
        <f t="shared" si="5"/>
        <v>0.50430099545087215</v>
      </c>
      <c r="J170" s="5"/>
    </row>
    <row r="171" spans="1:10" ht="12">
      <c r="A171" s="12">
        <v>41426</v>
      </c>
      <c r="B171" s="242">
        <f t="shared" si="10"/>
        <v>3.1442450915780691E-2</v>
      </c>
      <c r="C171" s="247">
        <v>3.1442450915780693</v>
      </c>
      <c r="D171" s="248"/>
      <c r="E171" s="242">
        <f t="shared" si="11"/>
        <v>3.5523280585830971E-2</v>
      </c>
      <c r="F171" s="247">
        <v>3.5523280585830972</v>
      </c>
      <c r="G171" s="27"/>
      <c r="H171" s="246">
        <f t="shared" ref="H171:H234" si="12">F171-C171</f>
        <v>0.40808296700502789</v>
      </c>
      <c r="J171" s="5"/>
    </row>
    <row r="172" spans="1:10" ht="12">
      <c r="A172" s="12">
        <v>41456</v>
      </c>
      <c r="B172" s="242">
        <f t="shared" si="10"/>
        <v>3.1573095325088806E-2</v>
      </c>
      <c r="C172" s="247">
        <v>3.1573095325088802</v>
      </c>
      <c r="D172" s="248"/>
      <c r="E172" s="242">
        <f t="shared" si="11"/>
        <v>3.3969210424797079E-2</v>
      </c>
      <c r="F172" s="247">
        <v>3.3969210424797076</v>
      </c>
      <c r="G172" s="27"/>
      <c r="H172" s="246">
        <f t="shared" si="12"/>
        <v>0.23961150997082736</v>
      </c>
      <c r="J172" s="5"/>
    </row>
    <row r="173" spans="1:10" ht="12">
      <c r="A173" s="12">
        <v>41487</v>
      </c>
      <c r="B173" s="242">
        <f t="shared" si="10"/>
        <v>3.1446969744543377E-2</v>
      </c>
      <c r="C173" s="247">
        <v>3.1446969744543374</v>
      </c>
      <c r="D173" s="248"/>
      <c r="E173" s="242">
        <f t="shared" si="11"/>
        <v>3.179387249486456E-2</v>
      </c>
      <c r="F173" s="247">
        <v>3.1793872494864561</v>
      </c>
      <c r="G173" s="27"/>
      <c r="H173" s="246">
        <f t="shared" si="12"/>
        <v>3.4690275032118745E-2</v>
      </c>
      <c r="J173" s="5"/>
    </row>
    <row r="174" spans="1:10" ht="12">
      <c r="A174" s="12">
        <v>41518</v>
      </c>
      <c r="B174" s="242">
        <f t="shared" si="10"/>
        <v>3.1052658648088104E-2</v>
      </c>
      <c r="C174" s="247">
        <v>3.1052658648088105</v>
      </c>
      <c r="D174" s="248"/>
      <c r="E174" s="242">
        <f t="shared" si="11"/>
        <v>2.9382822527749243E-2</v>
      </c>
      <c r="F174" s="247">
        <v>2.9382822527749242</v>
      </c>
      <c r="G174" s="27"/>
      <c r="H174" s="246">
        <f t="shared" si="12"/>
        <v>-0.16698361203388634</v>
      </c>
      <c r="J174" s="5"/>
    </row>
    <row r="175" spans="1:10" ht="12">
      <c r="A175" s="12">
        <v>41548</v>
      </c>
      <c r="B175" s="242">
        <f t="shared" si="10"/>
        <v>3.0585650645952159E-2</v>
      </c>
      <c r="C175" s="247">
        <v>3.058565064595216</v>
      </c>
      <c r="D175" s="248"/>
      <c r="E175" s="242">
        <f t="shared" si="11"/>
        <v>2.7477911561491472E-2</v>
      </c>
      <c r="F175" s="247">
        <v>2.7477911561491473</v>
      </c>
      <c r="G175" s="27"/>
      <c r="H175" s="246">
        <f t="shared" si="12"/>
        <v>-0.31077390844606878</v>
      </c>
      <c r="J175" s="5"/>
    </row>
    <row r="176" spans="1:10" ht="12">
      <c r="A176" s="12">
        <v>41579</v>
      </c>
      <c r="B176" s="242">
        <f t="shared" si="10"/>
        <v>3.0019505007727671E-2</v>
      </c>
      <c r="C176" s="247">
        <v>3.0019505007727671</v>
      </c>
      <c r="D176" s="248"/>
      <c r="E176" s="242">
        <f t="shared" si="11"/>
        <v>2.6230915781532919E-2</v>
      </c>
      <c r="F176" s="247">
        <v>2.623091578153292</v>
      </c>
      <c r="G176" s="27"/>
      <c r="H176" s="246">
        <f t="shared" si="12"/>
        <v>-0.37885892261947518</v>
      </c>
      <c r="J176" s="5"/>
    </row>
    <row r="177" spans="1:10" ht="12">
      <c r="A177" s="12">
        <v>41609</v>
      </c>
      <c r="B177" s="242">
        <f t="shared" si="10"/>
        <v>2.9262761646793249E-2</v>
      </c>
      <c r="C177" s="247">
        <v>2.9262761646793249</v>
      </c>
      <c r="D177" s="248"/>
      <c r="E177" s="242">
        <f t="shared" si="11"/>
        <v>2.5524390441051929E-2</v>
      </c>
      <c r="F177" s="247">
        <v>2.552439044105193</v>
      </c>
      <c r="G177" s="27"/>
      <c r="H177" s="246">
        <f t="shared" si="12"/>
        <v>-0.37383712057413199</v>
      </c>
      <c r="J177" s="5"/>
    </row>
    <row r="178" spans="1:10" ht="12">
      <c r="A178" s="12">
        <v>41640</v>
      </c>
      <c r="B178" s="242">
        <f t="shared" si="10"/>
        <v>2.8364695021524274E-2</v>
      </c>
      <c r="C178" s="247">
        <v>2.8364695021524273</v>
      </c>
      <c r="D178" s="248"/>
      <c r="E178" s="242">
        <f t="shared" si="11"/>
        <v>2.5083101070939334E-2</v>
      </c>
      <c r="F178" s="247">
        <v>2.5083101070939335</v>
      </c>
      <c r="G178" s="27"/>
      <c r="H178" s="246">
        <f t="shared" si="12"/>
        <v>-0.32815939505849379</v>
      </c>
      <c r="J178" s="5"/>
    </row>
    <row r="179" spans="1:10" ht="12">
      <c r="A179" s="12">
        <v>41671</v>
      </c>
      <c r="B179" s="242">
        <f t="shared" si="10"/>
        <v>2.7581233931551156E-2</v>
      </c>
      <c r="C179" s="247">
        <v>2.7581233931551155</v>
      </c>
      <c r="D179" s="248"/>
      <c r="E179" s="242">
        <f t="shared" si="11"/>
        <v>2.4801908600144387E-2</v>
      </c>
      <c r="F179" s="247">
        <v>2.4801908600144387</v>
      </c>
      <c r="G179" s="27"/>
      <c r="H179" s="246">
        <f t="shared" si="12"/>
        <v>-0.27793253314067679</v>
      </c>
      <c r="J179" s="5"/>
    </row>
    <row r="180" spans="1:10" ht="12">
      <c r="A180" s="12">
        <v>41699</v>
      </c>
      <c r="B180" s="242">
        <f t="shared" si="10"/>
        <v>2.7193549062707708E-2</v>
      </c>
      <c r="C180" s="247">
        <v>2.7193549062707709</v>
      </c>
      <c r="D180" s="248"/>
      <c r="E180" s="242">
        <f t="shared" si="11"/>
        <v>2.472654928201155E-2</v>
      </c>
      <c r="F180" s="247">
        <v>2.472654928201155</v>
      </c>
      <c r="G180" s="27"/>
      <c r="H180" s="246">
        <f t="shared" si="12"/>
        <v>-0.24669997806961597</v>
      </c>
      <c r="J180" s="5"/>
    </row>
    <row r="181" spans="1:10" ht="12">
      <c r="A181" s="12">
        <v>41730</v>
      </c>
      <c r="B181" s="242">
        <f t="shared" si="10"/>
        <v>2.7506742829695896E-2</v>
      </c>
      <c r="C181" s="247">
        <v>2.7506742829695896</v>
      </c>
      <c r="D181" s="248"/>
      <c r="E181" s="242">
        <f t="shared" si="11"/>
        <v>2.4904018082789466E-2</v>
      </c>
      <c r="F181" s="247">
        <v>2.4904018082789467</v>
      </c>
      <c r="G181" s="27"/>
      <c r="H181" s="246">
        <f t="shared" si="12"/>
        <v>-0.26027247469064285</v>
      </c>
      <c r="J181" s="5"/>
    </row>
    <row r="182" spans="1:10" ht="12">
      <c r="A182" s="12">
        <v>41760</v>
      </c>
      <c r="B182" s="242">
        <f t="shared" si="10"/>
        <v>2.8661029640052901E-2</v>
      </c>
      <c r="C182" s="247">
        <v>2.86610296400529</v>
      </c>
      <c r="D182" s="248"/>
      <c r="E182" s="242">
        <f t="shared" si="11"/>
        <v>2.5081556858750683E-2</v>
      </c>
      <c r="F182" s="247">
        <v>2.5081556858750682</v>
      </c>
      <c r="G182" s="27"/>
      <c r="H182" s="246">
        <f t="shared" si="12"/>
        <v>-0.35794727813022176</v>
      </c>
      <c r="J182" s="5"/>
    </row>
    <row r="183" spans="1:10" ht="12">
      <c r="A183" s="12">
        <v>41791</v>
      </c>
      <c r="B183" s="242">
        <f t="shared" si="10"/>
        <v>3.020995533444152E-2</v>
      </c>
      <c r="C183" s="247">
        <v>3.0209955334441521</v>
      </c>
      <c r="D183" s="248"/>
      <c r="E183" s="242">
        <f t="shared" si="11"/>
        <v>2.504199332727524E-2</v>
      </c>
      <c r="F183" s="247">
        <v>2.504199332727524</v>
      </c>
      <c r="G183" s="27"/>
      <c r="H183" s="246">
        <f t="shared" si="12"/>
        <v>-0.51679620071662802</v>
      </c>
      <c r="J183" s="5"/>
    </row>
    <row r="184" spans="1:10" ht="12">
      <c r="A184" s="12">
        <v>41821</v>
      </c>
      <c r="B184" s="242">
        <f t="shared" si="10"/>
        <v>3.1555705517211569E-2</v>
      </c>
      <c r="C184" s="247">
        <v>3.1555705517211567</v>
      </c>
      <c r="D184" s="248"/>
      <c r="E184" s="242">
        <f t="shared" si="11"/>
        <v>2.450272973442217E-2</v>
      </c>
      <c r="F184" s="247">
        <v>2.4502729734422171</v>
      </c>
      <c r="G184" s="27"/>
      <c r="H184" s="246">
        <f t="shared" si="12"/>
        <v>-0.70529757827893969</v>
      </c>
      <c r="J184" s="5"/>
    </row>
    <row r="185" spans="1:10" ht="12">
      <c r="A185" s="12">
        <v>41852</v>
      </c>
      <c r="B185" s="242">
        <f t="shared" si="10"/>
        <v>3.2260253509487739E-2</v>
      </c>
      <c r="C185" s="247">
        <v>3.226025350948774</v>
      </c>
      <c r="D185" s="248"/>
      <c r="E185" s="242">
        <f t="shared" si="11"/>
        <v>2.3399627807939319E-2</v>
      </c>
      <c r="F185" s="247">
        <v>2.3399627807939321</v>
      </c>
      <c r="G185" s="27"/>
      <c r="H185" s="246">
        <f t="shared" si="12"/>
        <v>-0.88606257015484191</v>
      </c>
      <c r="J185" s="5"/>
    </row>
    <row r="186" spans="1:10" ht="12">
      <c r="A186" s="12">
        <v>41883</v>
      </c>
      <c r="B186" s="242">
        <f t="shared" si="10"/>
        <v>3.2152865080910552E-2</v>
      </c>
      <c r="C186" s="247">
        <v>3.2152865080910549</v>
      </c>
      <c r="D186" s="248"/>
      <c r="E186" s="242">
        <f t="shared" si="11"/>
        <v>2.2162934079780993E-2</v>
      </c>
      <c r="F186" s="247">
        <v>2.2162934079780992</v>
      </c>
      <c r="G186" s="27"/>
      <c r="H186" s="246">
        <f t="shared" si="12"/>
        <v>-0.99899310011295572</v>
      </c>
      <c r="J186" s="5"/>
    </row>
    <row r="187" spans="1:10" ht="12">
      <c r="A187" s="12">
        <v>41913</v>
      </c>
      <c r="B187" s="242">
        <f t="shared" si="10"/>
        <v>3.1590106501120555E-2</v>
      </c>
      <c r="C187" s="247">
        <v>3.1590106501120556</v>
      </c>
      <c r="D187" s="248"/>
      <c r="E187" s="242">
        <f t="shared" si="11"/>
        <v>2.1204589444789777E-2</v>
      </c>
      <c r="F187" s="247">
        <v>2.1204589444789779</v>
      </c>
      <c r="G187" s="27"/>
      <c r="H187" s="246">
        <f t="shared" si="12"/>
        <v>-1.0385517056330777</v>
      </c>
      <c r="J187" s="5"/>
    </row>
    <row r="188" spans="1:10" ht="12">
      <c r="A188" s="12">
        <v>41944</v>
      </c>
      <c r="B188" s="242">
        <f t="shared" si="10"/>
        <v>3.0897026976324724E-2</v>
      </c>
      <c r="C188" s="247">
        <v>3.0897026976324722</v>
      </c>
      <c r="D188" s="248"/>
      <c r="E188" s="242">
        <f t="shared" si="11"/>
        <v>2.0700281186549381E-2</v>
      </c>
      <c r="F188" s="247">
        <v>2.0700281186549381</v>
      </c>
      <c r="G188" s="27"/>
      <c r="H188" s="246">
        <f t="shared" si="12"/>
        <v>-1.0196745789775341</v>
      </c>
      <c r="J188" s="5"/>
    </row>
    <row r="189" spans="1:10" ht="12">
      <c r="A189" s="12">
        <v>41974</v>
      </c>
      <c r="B189" s="242">
        <f t="shared" si="10"/>
        <v>3.0248683967578013E-2</v>
      </c>
      <c r="C189" s="247">
        <v>3.0248683967578014</v>
      </c>
      <c r="D189" s="248"/>
      <c r="E189" s="242">
        <f t="shared" si="11"/>
        <v>2.0817578541717577E-2</v>
      </c>
      <c r="F189" s="247">
        <v>2.0817578541717578</v>
      </c>
      <c r="G189" s="27"/>
      <c r="H189" s="246">
        <f t="shared" si="12"/>
        <v>-0.94311054258604354</v>
      </c>
      <c r="J189" s="5"/>
    </row>
    <row r="190" spans="1:10" ht="12">
      <c r="A190" s="12">
        <v>42005</v>
      </c>
      <c r="B190" s="242">
        <f t="shared" si="10"/>
        <v>2.9722279859566169E-2</v>
      </c>
      <c r="C190" s="247">
        <v>2.972227985956617</v>
      </c>
      <c r="D190" s="248"/>
      <c r="E190" s="242">
        <f t="shared" si="11"/>
        <v>2.1511105353746087E-2</v>
      </c>
      <c r="F190" s="247">
        <v>2.1511105353746087</v>
      </c>
      <c r="G190" s="27"/>
      <c r="H190" s="246">
        <f t="shared" si="12"/>
        <v>-0.82111745058200825</v>
      </c>
      <c r="J190" s="5"/>
    </row>
    <row r="191" spans="1:10" ht="12">
      <c r="A191" s="12">
        <v>42036</v>
      </c>
      <c r="B191" s="242">
        <f t="shared" si="10"/>
        <v>2.9291482388160449E-2</v>
      </c>
      <c r="C191" s="247">
        <v>2.9291482388160448</v>
      </c>
      <c r="D191" s="248"/>
      <c r="E191" s="242">
        <f t="shared" si="11"/>
        <v>2.2495408088506821E-2</v>
      </c>
      <c r="F191" s="247">
        <v>2.2495408088506821</v>
      </c>
      <c r="G191" s="27"/>
      <c r="H191" s="246">
        <f t="shared" si="12"/>
        <v>-0.67960742996536272</v>
      </c>
      <c r="J191" s="5"/>
    </row>
    <row r="192" spans="1:10" ht="12">
      <c r="A192" s="12">
        <v>42064</v>
      </c>
      <c r="B192" s="242">
        <f t="shared" si="10"/>
        <v>2.8927866062816002E-2</v>
      </c>
      <c r="C192" s="247">
        <v>2.8927866062816001</v>
      </c>
      <c r="D192" s="248"/>
      <c r="E192" s="242">
        <f t="shared" si="11"/>
        <v>2.3427802902931675E-2</v>
      </c>
      <c r="F192" s="247">
        <v>2.3427802902931676</v>
      </c>
      <c r="G192" s="27"/>
      <c r="H192" s="246">
        <f t="shared" si="12"/>
        <v>-0.55000631598843253</v>
      </c>
      <c r="J192" s="5"/>
    </row>
    <row r="193" spans="1:10" ht="12">
      <c r="A193" s="12">
        <v>42095</v>
      </c>
      <c r="B193" s="242">
        <f t="shared" si="10"/>
        <v>2.8745036851335209E-2</v>
      </c>
      <c r="C193" s="247">
        <v>2.8745036851335208</v>
      </c>
      <c r="D193" s="248"/>
      <c r="E193" s="242">
        <f t="shared" si="11"/>
        <v>2.4045969017827712E-2</v>
      </c>
      <c r="F193" s="247">
        <v>2.4045969017827713</v>
      </c>
      <c r="G193" s="27"/>
      <c r="H193" s="246">
        <f t="shared" si="12"/>
        <v>-0.46990678335074954</v>
      </c>
      <c r="J193" s="5"/>
    </row>
    <row r="194" spans="1:10" ht="12">
      <c r="A194" s="12">
        <v>42125</v>
      </c>
      <c r="B194" s="242">
        <f t="shared" si="10"/>
        <v>2.8736524411060779E-2</v>
      </c>
      <c r="C194" s="247">
        <v>2.8736524411060778</v>
      </c>
      <c r="D194" s="248"/>
      <c r="E194" s="242">
        <f t="shared" si="11"/>
        <v>2.4224239313107923E-2</v>
      </c>
      <c r="F194" s="247">
        <v>2.4224239313107923</v>
      </c>
      <c r="G194" s="27"/>
      <c r="H194" s="246">
        <f t="shared" si="12"/>
        <v>-0.4512285097952855</v>
      </c>
      <c r="J194" s="5"/>
    </row>
    <row r="195" spans="1:10" ht="12">
      <c r="A195" s="12">
        <v>42156</v>
      </c>
      <c r="B195" s="242">
        <f t="shared" si="10"/>
        <v>2.8912425593583722E-2</v>
      </c>
      <c r="C195" s="247">
        <v>2.8912425593583722</v>
      </c>
      <c r="D195" s="248"/>
      <c r="E195" s="242">
        <f t="shared" si="11"/>
        <v>2.4103797440483604E-2</v>
      </c>
      <c r="F195" s="247">
        <v>2.4103797440483605</v>
      </c>
      <c r="G195" s="27"/>
      <c r="H195" s="246">
        <f t="shared" si="12"/>
        <v>-0.48086281531001163</v>
      </c>
      <c r="J195" s="5"/>
    </row>
    <row r="196" spans="1:10" ht="12">
      <c r="A196" s="12">
        <v>42186</v>
      </c>
      <c r="B196" s="242">
        <f t="shared" si="10"/>
        <v>2.9206314732830464E-2</v>
      </c>
      <c r="C196" s="247">
        <v>2.9206314732830463</v>
      </c>
      <c r="D196" s="248"/>
      <c r="E196" s="242">
        <f t="shared" si="11"/>
        <v>2.3670857887125564E-2</v>
      </c>
      <c r="F196" s="247">
        <v>2.3670857887125565</v>
      </c>
      <c r="G196" s="27"/>
      <c r="H196" s="246">
        <f t="shared" si="12"/>
        <v>-0.5535456845704898</v>
      </c>
    </row>
    <row r="197" spans="1:10" ht="12">
      <c r="A197" s="12">
        <v>42217</v>
      </c>
      <c r="B197" s="242">
        <f t="shared" si="10"/>
        <v>2.967906709838522E-2</v>
      </c>
      <c r="C197" s="247">
        <v>2.9679067098385219</v>
      </c>
      <c r="D197" s="248"/>
      <c r="E197" s="242">
        <f t="shared" si="11"/>
        <v>2.3241310195209853E-2</v>
      </c>
      <c r="F197" s="247">
        <v>2.3241310195209852</v>
      </c>
      <c r="G197" s="27"/>
      <c r="H197" s="246">
        <f t="shared" si="12"/>
        <v>-0.64377569031753668</v>
      </c>
    </row>
    <row r="198" spans="1:10" ht="12">
      <c r="A198" s="12">
        <v>42248</v>
      </c>
      <c r="B198" s="242">
        <f t="shared" ref="B198:B261" si="13">C198/100</f>
        <v>3.046703791367129E-2</v>
      </c>
      <c r="C198" s="247">
        <v>3.0467037913671291</v>
      </c>
      <c r="D198" s="248"/>
      <c r="E198" s="242">
        <f t="shared" si="11"/>
        <v>2.2844572810945721E-2</v>
      </c>
      <c r="F198" s="247">
        <v>2.2844572810945722</v>
      </c>
      <c r="G198" s="27"/>
      <c r="H198" s="246">
        <f t="shared" si="12"/>
        <v>-0.76224651027255685</v>
      </c>
    </row>
    <row r="199" spans="1:10" ht="12">
      <c r="A199" s="12">
        <v>42278</v>
      </c>
      <c r="B199" s="242">
        <f t="shared" si="13"/>
        <v>3.1439081629822695E-2</v>
      </c>
      <c r="C199" s="247">
        <v>3.1439081629822692</v>
      </c>
      <c r="D199" s="248"/>
      <c r="E199" s="242">
        <f t="shared" si="11"/>
        <v>2.2930903810888133E-2</v>
      </c>
      <c r="F199" s="247">
        <v>2.2930903810888132</v>
      </c>
      <c r="G199" s="27"/>
      <c r="H199" s="246">
        <f t="shared" si="12"/>
        <v>-0.85081778189345592</v>
      </c>
    </row>
    <row r="200" spans="1:10" ht="12">
      <c r="A200" s="12">
        <v>42309</v>
      </c>
      <c r="B200" s="242">
        <f t="shared" si="13"/>
        <v>3.2105103041240098E-2</v>
      </c>
      <c r="C200" s="247">
        <v>3.2105103041240097</v>
      </c>
      <c r="D200" s="248"/>
      <c r="E200" s="242">
        <f t="shared" si="11"/>
        <v>2.3645587136036782E-2</v>
      </c>
      <c r="F200" s="247">
        <v>2.3645587136036781</v>
      </c>
      <c r="G200" s="27"/>
      <c r="H200" s="246">
        <f t="shared" si="12"/>
        <v>-0.84595159052033164</v>
      </c>
    </row>
    <row r="201" spans="1:10" ht="12">
      <c r="A201" s="12">
        <v>42339</v>
      </c>
      <c r="B201" s="242">
        <f t="shared" si="13"/>
        <v>3.2053395462275307E-2</v>
      </c>
      <c r="C201" s="247">
        <v>3.2053395462275307</v>
      </c>
      <c r="D201" s="248"/>
      <c r="E201" s="242">
        <f t="shared" si="11"/>
        <v>2.4871271099380386E-2</v>
      </c>
      <c r="F201" s="247">
        <v>2.4871271099380388</v>
      </c>
      <c r="G201" s="27"/>
      <c r="H201" s="246">
        <f t="shared" si="12"/>
        <v>-0.71821243628949194</v>
      </c>
    </row>
    <row r="202" spans="1:10" ht="12">
      <c r="A202" s="12">
        <v>42370</v>
      </c>
      <c r="B202" s="242">
        <f t="shared" si="13"/>
        <v>3.1070149386229522E-2</v>
      </c>
      <c r="C202" s="247">
        <v>3.1070149386229522</v>
      </c>
      <c r="D202" s="248"/>
      <c r="E202" s="242">
        <f t="shared" si="11"/>
        <v>2.6441014866918043E-2</v>
      </c>
      <c r="F202" s="247">
        <v>2.6441014866918042</v>
      </c>
      <c r="G202" s="27"/>
      <c r="H202" s="246">
        <f t="shared" si="12"/>
        <v>-0.46291345193114797</v>
      </c>
    </row>
    <row r="203" spans="1:10" ht="12">
      <c r="A203" s="12">
        <v>42401</v>
      </c>
      <c r="B203" s="242">
        <f t="shared" si="13"/>
        <v>2.9459324731761546E-2</v>
      </c>
      <c r="C203" s="247">
        <v>2.9459324731761547</v>
      </c>
      <c r="D203" s="248"/>
      <c r="E203" s="242">
        <f t="shared" si="11"/>
        <v>2.8018329027761194E-2</v>
      </c>
      <c r="F203" s="247">
        <v>2.8018329027761193</v>
      </c>
      <c r="G203" s="27"/>
      <c r="H203" s="246">
        <f t="shared" si="12"/>
        <v>-0.1440995704000354</v>
      </c>
    </row>
    <row r="204" spans="1:10" ht="12">
      <c r="A204" s="12">
        <v>42430</v>
      </c>
      <c r="B204" s="242">
        <f t="shared" si="13"/>
        <v>2.7750472865870811E-2</v>
      </c>
      <c r="C204" s="247">
        <v>2.775047286587081</v>
      </c>
      <c r="D204" s="248"/>
      <c r="E204" s="242">
        <f t="shared" si="11"/>
        <v>2.9099927165223725E-2</v>
      </c>
      <c r="F204" s="247">
        <v>2.9099927165223725</v>
      </c>
      <c r="G204" s="27"/>
      <c r="H204" s="246">
        <f t="shared" si="12"/>
        <v>0.13494542993529146</v>
      </c>
    </row>
    <row r="205" spans="1:10" ht="12">
      <c r="A205" s="12">
        <v>42461</v>
      </c>
      <c r="B205" s="242">
        <f t="shared" si="13"/>
        <v>2.643847199701764E-2</v>
      </c>
      <c r="C205" s="247">
        <v>2.6438471997017641</v>
      </c>
      <c r="D205" s="248"/>
      <c r="E205" s="242">
        <f t="shared" si="11"/>
        <v>2.9392487332128767E-2</v>
      </c>
      <c r="F205" s="247">
        <v>2.9392487332128767</v>
      </c>
      <c r="G205" s="27"/>
      <c r="H205" s="246">
        <f t="shared" si="12"/>
        <v>0.29540153351111265</v>
      </c>
    </row>
    <row r="206" spans="1:10" ht="12">
      <c r="A206" s="12">
        <v>42491</v>
      </c>
      <c r="B206" s="242">
        <f t="shared" si="13"/>
        <v>2.5671796548737868E-2</v>
      </c>
      <c r="C206" s="247">
        <v>2.5671796548737866</v>
      </c>
      <c r="D206" s="248"/>
      <c r="E206" s="242">
        <f t="shared" si="11"/>
        <v>2.8880215882639296E-2</v>
      </c>
      <c r="F206" s="247">
        <v>2.8880215882639297</v>
      </c>
      <c r="G206" s="27"/>
      <c r="H206" s="246">
        <f t="shared" si="12"/>
        <v>0.32084193339014311</v>
      </c>
    </row>
    <row r="207" spans="1:10" ht="12">
      <c r="A207" s="12">
        <v>42522</v>
      </c>
      <c r="B207" s="242">
        <f t="shared" si="13"/>
        <v>2.5223836755978179E-2</v>
      </c>
      <c r="C207" s="247">
        <v>2.5223836755978177</v>
      </c>
      <c r="D207" s="248"/>
      <c r="E207" s="242">
        <f t="shared" si="11"/>
        <v>2.7853646379775499E-2</v>
      </c>
      <c r="F207" s="247">
        <v>2.7853646379775499</v>
      </c>
      <c r="G207" s="27"/>
      <c r="H207" s="246">
        <f t="shared" si="12"/>
        <v>0.26298096237973212</v>
      </c>
    </row>
    <row r="208" spans="1:10" ht="12">
      <c r="A208" s="12">
        <v>42552</v>
      </c>
      <c r="B208" s="242">
        <f t="shared" si="13"/>
        <v>2.4787941600145282E-2</v>
      </c>
      <c r="C208" s="247">
        <v>2.478794160014528</v>
      </c>
      <c r="D208" s="248"/>
      <c r="E208" s="242">
        <f t="shared" si="11"/>
        <v>2.6447474029768114E-2</v>
      </c>
      <c r="F208" s="247">
        <v>2.6447474029768112</v>
      </c>
      <c r="G208" s="27"/>
      <c r="H208" s="246">
        <f t="shared" si="12"/>
        <v>0.1659532429622832</v>
      </c>
    </row>
    <row r="209" spans="1:8" ht="12">
      <c r="A209" s="12">
        <v>42583</v>
      </c>
      <c r="B209" s="242">
        <f t="shared" si="13"/>
        <v>2.4186265153171613E-2</v>
      </c>
      <c r="C209" s="247">
        <v>2.4186265153171611</v>
      </c>
      <c r="D209" s="248"/>
      <c r="E209" s="242">
        <f t="shared" si="11"/>
        <v>2.5244052223068955E-2</v>
      </c>
      <c r="F209" s="247">
        <v>2.5244052223068953</v>
      </c>
      <c r="G209" s="27"/>
      <c r="H209" s="246">
        <f t="shared" si="12"/>
        <v>0.10577870698973424</v>
      </c>
    </row>
    <row r="210" spans="1:8" ht="12">
      <c r="A210" s="12">
        <v>42614</v>
      </c>
      <c r="B210" s="242">
        <f t="shared" si="13"/>
        <v>2.3600443761650061E-2</v>
      </c>
      <c r="C210" s="247">
        <v>2.3600443761650061</v>
      </c>
      <c r="D210" s="248"/>
      <c r="E210" s="242">
        <f t="shared" ref="E210:E270" si="14">F210/100</f>
        <v>2.4447209311572387E-2</v>
      </c>
      <c r="F210" s="247">
        <v>2.4447209311572387</v>
      </c>
      <c r="G210" s="27"/>
      <c r="H210" s="246">
        <f t="shared" si="12"/>
        <v>8.4676554992232589E-2</v>
      </c>
    </row>
    <row r="211" spans="1:8" ht="12">
      <c r="A211" s="12">
        <v>42644</v>
      </c>
      <c r="B211" s="242">
        <f t="shared" si="13"/>
        <v>2.3159319682960703E-2</v>
      </c>
      <c r="C211" s="247">
        <v>2.3159319682960704</v>
      </c>
      <c r="D211" s="248"/>
      <c r="E211" s="242">
        <f t="shared" si="14"/>
        <v>2.4145487723600763E-2</v>
      </c>
      <c r="F211" s="247">
        <v>2.4145487723600763</v>
      </c>
      <c r="G211" s="27"/>
      <c r="H211" s="246">
        <f t="shared" si="12"/>
        <v>9.8616804064005859E-2</v>
      </c>
    </row>
    <row r="212" spans="1:8" ht="12">
      <c r="A212" s="12">
        <v>42675</v>
      </c>
      <c r="B212" s="242">
        <f t="shared" si="13"/>
        <v>2.2955176340044264E-2</v>
      </c>
      <c r="C212" s="247">
        <v>2.2955176340044265</v>
      </c>
      <c r="D212" s="248"/>
      <c r="E212" s="242">
        <f t="shared" si="14"/>
        <v>2.4132608997530697E-2</v>
      </c>
      <c r="F212" s="247">
        <v>2.4132608997530696</v>
      </c>
      <c r="G212" s="27"/>
      <c r="H212" s="246">
        <f t="shared" si="12"/>
        <v>0.11774326574864302</v>
      </c>
    </row>
    <row r="213" spans="1:8" ht="12">
      <c r="A213" s="12">
        <v>42705</v>
      </c>
      <c r="B213" s="242">
        <f t="shared" si="13"/>
        <v>2.285397634363015E-2</v>
      </c>
      <c r="C213" s="247">
        <v>2.2853976343630151</v>
      </c>
      <c r="D213" s="248"/>
      <c r="E213" s="242">
        <f t="shared" si="14"/>
        <v>2.4300423103955918E-2</v>
      </c>
      <c r="F213" s="247">
        <v>2.4300423103955917</v>
      </c>
      <c r="G213" s="27"/>
      <c r="H213" s="246">
        <f t="shared" si="12"/>
        <v>0.14464467603257658</v>
      </c>
    </row>
    <row r="214" spans="1:8" ht="12">
      <c r="A214" s="12">
        <v>42736</v>
      </c>
      <c r="B214" s="242">
        <f t="shared" si="13"/>
        <v>2.2620584844819835E-2</v>
      </c>
      <c r="C214" s="247">
        <v>2.2620584844819835</v>
      </c>
      <c r="D214" s="248"/>
      <c r="E214" s="242">
        <f t="shared" si="14"/>
        <v>2.4471557573554965E-2</v>
      </c>
      <c r="F214" s="247">
        <v>2.4471557573554965</v>
      </c>
      <c r="G214" s="27"/>
      <c r="H214" s="246">
        <f t="shared" si="12"/>
        <v>0.18509727287351296</v>
      </c>
    </row>
    <row r="215" spans="1:8" ht="12">
      <c r="A215" s="12">
        <v>42767</v>
      </c>
      <c r="B215" s="242">
        <f t="shared" si="13"/>
        <v>2.2235299902859808E-2</v>
      </c>
      <c r="C215" s="247">
        <v>2.2235299902859809</v>
      </c>
      <c r="D215" s="248"/>
      <c r="E215" s="242">
        <f t="shared" si="14"/>
        <v>2.453025708100201E-2</v>
      </c>
      <c r="F215" s="247">
        <v>2.4530257081002009</v>
      </c>
      <c r="G215" s="27"/>
      <c r="H215" s="246">
        <f t="shared" si="12"/>
        <v>0.22949571781422007</v>
      </c>
    </row>
    <row r="216" spans="1:8" ht="12">
      <c r="A216" s="12">
        <v>42795</v>
      </c>
      <c r="B216" s="242">
        <f t="shared" si="13"/>
        <v>2.1778633021699266E-2</v>
      </c>
      <c r="C216" s="247">
        <v>2.1778633021699267</v>
      </c>
      <c r="D216" s="248"/>
      <c r="E216" s="242">
        <f t="shared" si="14"/>
        <v>2.4354131676440131E-2</v>
      </c>
      <c r="F216" s="247">
        <v>2.4354131676440129</v>
      </c>
      <c r="G216" s="27"/>
      <c r="H216" s="246">
        <f t="shared" si="12"/>
        <v>0.2575498654740862</v>
      </c>
    </row>
    <row r="217" spans="1:8" ht="12">
      <c r="A217" s="12">
        <v>42826</v>
      </c>
      <c r="B217" s="242">
        <f t="shared" si="13"/>
        <v>2.1407072490349056E-2</v>
      </c>
      <c r="C217" s="247">
        <v>2.1407072490349055</v>
      </c>
      <c r="D217" s="248"/>
      <c r="E217" s="242">
        <f t="shared" si="14"/>
        <v>2.3935718391762308E-2</v>
      </c>
      <c r="F217" s="247">
        <v>2.3935718391762308</v>
      </c>
      <c r="G217" s="27"/>
      <c r="H217" s="246">
        <f t="shared" si="12"/>
        <v>0.25286459014132534</v>
      </c>
    </row>
    <row r="218" spans="1:8" ht="12">
      <c r="A218" s="12">
        <v>42856</v>
      </c>
      <c r="B218" s="242">
        <f t="shared" si="13"/>
        <v>2.1257280732996268E-2</v>
      </c>
      <c r="C218" s="247">
        <v>2.1257280732996269</v>
      </c>
      <c r="D218" s="248"/>
      <c r="E218" s="242">
        <f t="shared" si="14"/>
        <v>2.3346624795987588E-2</v>
      </c>
      <c r="F218" s="247">
        <v>2.3346624795987587</v>
      </c>
      <c r="G218" s="27"/>
      <c r="H218" s="246">
        <f t="shared" si="12"/>
        <v>0.20893440629913185</v>
      </c>
    </row>
    <row r="219" spans="1:8" ht="12">
      <c r="A219" s="12">
        <v>42887</v>
      </c>
      <c r="B219" s="242">
        <f t="shared" si="13"/>
        <v>2.1269560340408306E-2</v>
      </c>
      <c r="C219" s="247">
        <v>2.1269560340408304</v>
      </c>
      <c r="D219" s="248"/>
      <c r="E219" s="242">
        <f t="shared" si="14"/>
        <v>2.2693815283706779E-2</v>
      </c>
      <c r="F219" s="247">
        <v>2.269381528370678</v>
      </c>
      <c r="G219" s="27"/>
      <c r="H219" s="246">
        <f t="shared" si="12"/>
        <v>0.14242549432984752</v>
      </c>
    </row>
    <row r="220" spans="1:8" ht="12">
      <c r="A220" s="12">
        <v>42917</v>
      </c>
      <c r="B220" s="242">
        <f t="shared" si="13"/>
        <v>2.1381906934506142E-2</v>
      </c>
      <c r="C220" s="247">
        <v>2.1381906934506141</v>
      </c>
      <c r="D220" s="248"/>
      <c r="E220" s="242">
        <f t="shared" si="14"/>
        <v>2.1935986170124388E-2</v>
      </c>
      <c r="F220" s="247">
        <v>2.1935986170124386</v>
      </c>
      <c r="G220" s="27"/>
      <c r="H220" s="246">
        <f t="shared" si="12"/>
        <v>5.5407923561824557E-2</v>
      </c>
    </row>
    <row r="221" spans="1:8" ht="12">
      <c r="A221" s="12">
        <v>42948</v>
      </c>
      <c r="B221" s="242">
        <f t="shared" si="13"/>
        <v>2.1542921259538703E-2</v>
      </c>
      <c r="C221" s="247">
        <v>2.1542921259538703</v>
      </c>
      <c r="D221" s="248"/>
      <c r="E221" s="242">
        <f t="shared" si="14"/>
        <v>2.1084138079137102E-2</v>
      </c>
      <c r="F221" s="247">
        <v>2.1084138079137102</v>
      </c>
      <c r="G221" s="27"/>
      <c r="H221" s="246">
        <f t="shared" si="12"/>
        <v>-4.5878318040160071E-2</v>
      </c>
    </row>
    <row r="222" spans="1:8" ht="12">
      <c r="A222" s="12">
        <v>42979</v>
      </c>
      <c r="B222" s="242">
        <f>C222/100</f>
        <v>2.1653783580231189E-2</v>
      </c>
      <c r="C222" s="247">
        <v>2.1653783580231187</v>
      </c>
      <c r="D222" s="248"/>
      <c r="E222" s="242">
        <f t="shared" si="14"/>
        <v>2.0150044415958517E-2</v>
      </c>
      <c r="F222" s="247">
        <v>2.0150044415958517</v>
      </c>
      <c r="G222" s="27"/>
      <c r="H222" s="246">
        <f t="shared" si="12"/>
        <v>-0.15037391642726705</v>
      </c>
    </row>
    <row r="223" spans="1:8" ht="12">
      <c r="A223" s="12">
        <v>43009</v>
      </c>
      <c r="B223" s="242">
        <f t="shared" si="13"/>
        <v>2.1655631869464322E-2</v>
      </c>
      <c r="C223" s="247">
        <v>2.1655631869464322</v>
      </c>
      <c r="D223" s="248"/>
      <c r="E223" s="242">
        <f t="shared" si="14"/>
        <v>1.9407666052262816E-2</v>
      </c>
      <c r="F223" s="247">
        <v>1.9407666052262815</v>
      </c>
      <c r="G223" s="27"/>
      <c r="H223" s="246">
        <f t="shared" si="12"/>
        <v>-0.22479658172015071</v>
      </c>
    </row>
    <row r="224" spans="1:8" ht="12">
      <c r="A224" s="12">
        <v>43040</v>
      </c>
      <c r="B224" s="242">
        <f t="shared" si="13"/>
        <v>2.1481001962612333E-2</v>
      </c>
      <c r="C224" s="247">
        <v>2.1481001962612334</v>
      </c>
      <c r="D224" s="248"/>
      <c r="E224" s="242">
        <f t="shared" si="14"/>
        <v>1.8825659401155645E-2</v>
      </c>
      <c r="F224" s="247">
        <v>1.8825659401155643</v>
      </c>
      <c r="G224" s="27"/>
      <c r="H224" s="246">
        <f t="shared" si="12"/>
        <v>-0.26553425614566906</v>
      </c>
    </row>
    <row r="225" spans="1:8" ht="12">
      <c r="A225" s="12">
        <v>43070</v>
      </c>
      <c r="B225" s="242">
        <f t="shared" si="13"/>
        <v>2.1084092013301015E-2</v>
      </c>
      <c r="C225" s="247">
        <v>2.1084092013301015</v>
      </c>
      <c r="D225" s="248"/>
      <c r="E225" s="242">
        <f t="shared" si="14"/>
        <v>1.8267602770822879E-2</v>
      </c>
      <c r="F225" s="247">
        <v>1.8267602770822879</v>
      </c>
      <c r="G225" s="27"/>
      <c r="H225" s="246">
        <f t="shared" si="12"/>
        <v>-0.28164892424781351</v>
      </c>
    </row>
    <row r="226" spans="1:8" ht="12">
      <c r="A226" s="12">
        <v>43101</v>
      </c>
      <c r="B226" s="242">
        <f t="shared" si="13"/>
        <v>2.0439409741070603E-2</v>
      </c>
      <c r="C226" s="247">
        <v>2.0439409741070604</v>
      </c>
      <c r="D226" s="248"/>
      <c r="E226" s="242">
        <f t="shared" si="14"/>
        <v>1.7625535666890145E-2</v>
      </c>
      <c r="F226" s="247">
        <v>1.7625535666890144</v>
      </c>
      <c r="G226" s="27"/>
      <c r="H226" s="246">
        <f t="shared" si="12"/>
        <v>-0.28138740741804602</v>
      </c>
    </row>
    <row r="227" spans="1:8" ht="12">
      <c r="A227" s="12">
        <v>43132</v>
      </c>
      <c r="B227" s="242">
        <f t="shared" si="13"/>
        <v>1.9636666242291677E-2</v>
      </c>
      <c r="C227" s="247">
        <v>1.9636666242291678</v>
      </c>
      <c r="D227" s="248"/>
      <c r="E227" s="242">
        <f t="shared" si="14"/>
        <v>1.6886859189639107E-2</v>
      </c>
      <c r="F227" s="247">
        <v>1.6886859189639107</v>
      </c>
      <c r="G227" s="27"/>
      <c r="H227" s="246">
        <f t="shared" si="12"/>
        <v>-0.27498070526525709</v>
      </c>
    </row>
    <row r="228" spans="1:8" ht="12">
      <c r="A228" s="12">
        <v>43160</v>
      </c>
      <c r="B228" s="242">
        <f t="shared" si="13"/>
        <v>1.8992192663172418E-2</v>
      </c>
      <c r="C228" s="247">
        <v>1.8992192663172418</v>
      </c>
      <c r="D228" s="248"/>
      <c r="E228" s="242">
        <f t="shared" si="14"/>
        <v>1.6160167043937346E-2</v>
      </c>
      <c r="F228" s="247">
        <v>1.6160167043937348</v>
      </c>
      <c r="G228" s="27"/>
      <c r="H228" s="246">
        <f t="shared" si="12"/>
        <v>-0.28320256192350701</v>
      </c>
    </row>
    <row r="229" spans="1:8" ht="12">
      <c r="A229" s="12">
        <v>43191</v>
      </c>
      <c r="B229" s="242">
        <f t="shared" si="13"/>
        <v>1.8811906064607593E-2</v>
      </c>
      <c r="C229" s="247">
        <v>1.8811906064607593</v>
      </c>
      <c r="D229" s="248"/>
      <c r="E229" s="242">
        <f t="shared" si="14"/>
        <v>1.5420634372479558E-2</v>
      </c>
      <c r="F229" s="247">
        <v>1.5420634372479558</v>
      </c>
      <c r="G229" s="27"/>
      <c r="H229" s="246">
        <f t="shared" si="12"/>
        <v>-0.3391271692128035</v>
      </c>
    </row>
    <row r="230" spans="1:8" ht="12">
      <c r="A230" s="12">
        <v>43221</v>
      </c>
      <c r="B230" s="242">
        <f t="shared" si="13"/>
        <v>1.906867886943233E-2</v>
      </c>
      <c r="C230" s="247">
        <v>1.9068678869432329</v>
      </c>
      <c r="D230" s="248"/>
      <c r="E230" s="242">
        <f t="shared" si="14"/>
        <v>1.4633474190499334E-2</v>
      </c>
      <c r="F230" s="247">
        <v>1.4633474190499334</v>
      </c>
      <c r="G230" s="27"/>
      <c r="H230" s="246">
        <f t="shared" si="12"/>
        <v>-0.44352046789329957</v>
      </c>
    </row>
    <row r="231" spans="1:8" ht="12">
      <c r="A231" s="12">
        <v>43252</v>
      </c>
      <c r="B231" s="242">
        <f t="shared" si="13"/>
        <v>1.9570478963990244E-2</v>
      </c>
      <c r="C231" s="247">
        <v>1.9570478963990245</v>
      </c>
      <c r="D231" s="248"/>
      <c r="E231" s="242">
        <f t="shared" si="14"/>
        <v>1.3912564290244145E-2</v>
      </c>
      <c r="F231" s="247">
        <v>1.3912564290244145</v>
      </c>
      <c r="G231" s="27"/>
      <c r="H231" s="246">
        <f t="shared" si="12"/>
        <v>-0.56579146737461006</v>
      </c>
    </row>
    <row r="232" spans="1:8" ht="12">
      <c r="A232" s="12">
        <v>43282</v>
      </c>
      <c r="B232" s="242">
        <f t="shared" si="13"/>
        <v>2.0166961236258166E-2</v>
      </c>
      <c r="C232" s="247">
        <v>2.0166961236258167</v>
      </c>
      <c r="D232" s="248"/>
      <c r="E232" s="242">
        <f t="shared" si="14"/>
        <v>1.3311707965619295E-2</v>
      </c>
      <c r="F232" s="247">
        <v>1.3311707965619295</v>
      </c>
      <c r="G232" s="27"/>
      <c r="H232" s="246">
        <f t="shared" si="12"/>
        <v>-0.68552532706388725</v>
      </c>
    </row>
    <row r="233" spans="1:8" ht="12">
      <c r="A233" s="12">
        <v>43313</v>
      </c>
      <c r="B233" s="242">
        <f t="shared" si="13"/>
        <v>2.0750492694702104E-2</v>
      </c>
      <c r="C233" s="247">
        <v>2.0750492694702105</v>
      </c>
      <c r="D233" s="248"/>
      <c r="E233" s="242">
        <f t="shared" si="14"/>
        <v>1.2812782815512715E-2</v>
      </c>
      <c r="F233" s="247">
        <v>1.2812782815512715</v>
      </c>
      <c r="G233" s="27"/>
      <c r="H233" s="246">
        <f t="shared" si="12"/>
        <v>-0.79377098791893896</v>
      </c>
    </row>
    <row r="234" spans="1:8" ht="12">
      <c r="A234" s="12">
        <v>43344</v>
      </c>
      <c r="B234" s="242">
        <f t="shared" si="13"/>
        <v>2.1385029737639578E-2</v>
      </c>
      <c r="C234" s="247">
        <v>2.1385029737639578</v>
      </c>
      <c r="D234" s="248"/>
      <c r="E234" s="242">
        <f t="shared" si="14"/>
        <v>1.2330047500379852E-2</v>
      </c>
      <c r="F234" s="247">
        <v>1.2330047500379853</v>
      </c>
      <c r="G234" s="27"/>
      <c r="H234" s="246">
        <f t="shared" si="12"/>
        <v>-0.90549822372597255</v>
      </c>
    </row>
    <row r="235" spans="1:8" ht="12">
      <c r="A235" s="12">
        <v>43374</v>
      </c>
      <c r="B235" s="242">
        <f t="shared" si="13"/>
        <v>2.2039606358060838E-2</v>
      </c>
      <c r="C235" s="247">
        <v>2.2039606358060837</v>
      </c>
      <c r="D235" s="248"/>
      <c r="E235" s="242">
        <f t="shared" si="14"/>
        <v>1.1886329519806966E-2</v>
      </c>
      <c r="F235" s="247">
        <v>1.1886329519806966</v>
      </c>
      <c r="G235" s="27"/>
      <c r="H235" s="246">
        <f t="shared" ref="H235:H270" si="15">F235-C235</f>
        <v>-1.0153276838253871</v>
      </c>
    </row>
    <row r="236" spans="1:8" ht="12">
      <c r="A236" s="12">
        <v>43405</v>
      </c>
      <c r="B236" s="242">
        <f t="shared" si="13"/>
        <v>2.2548141070291836E-2</v>
      </c>
      <c r="C236" s="247">
        <v>2.2548141070291834</v>
      </c>
      <c r="D236" s="248"/>
      <c r="E236" s="242">
        <f t="shared" si="14"/>
        <v>1.1558726916372181E-2</v>
      </c>
      <c r="F236" s="247">
        <v>1.1558726916372182</v>
      </c>
      <c r="G236" s="27"/>
      <c r="H236" s="246">
        <f t="shared" si="15"/>
        <v>-1.0989414153919652</v>
      </c>
    </row>
    <row r="237" spans="1:8" ht="12">
      <c r="A237" s="12">
        <v>43435</v>
      </c>
      <c r="B237" s="242">
        <f t="shared" si="13"/>
        <v>2.2778193852115838E-2</v>
      </c>
      <c r="C237" s="247">
        <v>2.277819385211584</v>
      </c>
      <c r="D237" s="248"/>
      <c r="E237" s="242">
        <f t="shared" si="14"/>
        <v>1.143045102346279E-2</v>
      </c>
      <c r="F237" s="247">
        <v>1.1430451023462791</v>
      </c>
      <c r="G237" s="27"/>
      <c r="H237" s="246">
        <f t="shared" si="15"/>
        <v>-1.1347742828653049</v>
      </c>
    </row>
    <row r="238" spans="1:8" ht="12">
      <c r="A238" s="12">
        <v>43466</v>
      </c>
      <c r="B238" s="242">
        <f t="shared" si="13"/>
        <v>2.2715588603665387E-2</v>
      </c>
      <c r="C238" s="247">
        <v>2.2715588603665386</v>
      </c>
      <c r="D238" s="248"/>
      <c r="E238" s="242">
        <f t="shared" si="14"/>
        <v>1.1507262026147642E-2</v>
      </c>
      <c r="F238" s="247">
        <v>1.1507262026147642</v>
      </c>
      <c r="G238" s="27"/>
      <c r="H238" s="246">
        <f t="shared" si="15"/>
        <v>-1.1208326577517744</v>
      </c>
    </row>
    <row r="239" spans="1:8" ht="12">
      <c r="A239" s="12">
        <v>43497</v>
      </c>
      <c r="B239" s="242">
        <f t="shared" si="13"/>
        <v>2.2454392125482999E-2</v>
      </c>
      <c r="C239" s="247">
        <v>2.2454392125483</v>
      </c>
      <c r="D239" s="248"/>
      <c r="E239" s="242">
        <f t="shared" si="14"/>
        <v>1.18713362339557E-2</v>
      </c>
      <c r="F239" s="247">
        <v>1.18713362339557</v>
      </c>
      <c r="G239" s="27"/>
      <c r="H239" s="246">
        <f t="shared" si="15"/>
        <v>-1.05830558915273</v>
      </c>
    </row>
    <row r="240" spans="1:8" ht="12">
      <c r="A240" s="12">
        <v>43525</v>
      </c>
      <c r="B240" s="242">
        <f t="shared" si="13"/>
        <v>2.2013157343309268E-2</v>
      </c>
      <c r="C240" s="247">
        <v>2.2013157343309269</v>
      </c>
      <c r="D240" s="248"/>
      <c r="E240" s="242">
        <f t="shared" si="14"/>
        <v>1.2570420484538688E-2</v>
      </c>
      <c r="F240" s="247">
        <v>1.2570420484538687</v>
      </c>
      <c r="G240" s="27"/>
      <c r="H240" s="246">
        <f t="shared" si="15"/>
        <v>-0.94427368587705818</v>
      </c>
    </row>
    <row r="241" spans="1:8" ht="12">
      <c r="A241" s="12">
        <v>43556</v>
      </c>
      <c r="B241" s="242">
        <f t="shared" si="13"/>
        <v>2.1620411953063051E-2</v>
      </c>
      <c r="C241" s="247">
        <v>2.1620411953063052</v>
      </c>
      <c r="D241" s="248"/>
      <c r="E241" s="242">
        <f t="shared" si="14"/>
        <v>1.3527554537365427E-2</v>
      </c>
      <c r="F241" s="247">
        <v>1.3527554537365427</v>
      </c>
      <c r="G241" s="27"/>
      <c r="H241" s="246">
        <f t="shared" si="15"/>
        <v>-0.80928574156976252</v>
      </c>
    </row>
    <row r="242" spans="1:8" ht="12">
      <c r="A242" s="12">
        <v>43586</v>
      </c>
      <c r="B242" s="242">
        <f t="shared" si="13"/>
        <v>2.1422146438426149E-2</v>
      </c>
      <c r="C242" s="247">
        <v>2.1422146438426148</v>
      </c>
      <c r="D242" s="248"/>
      <c r="E242" s="242">
        <f t="shared" si="14"/>
        <v>1.4585038126569224E-2</v>
      </c>
      <c r="F242" s="247">
        <v>1.4585038126569223</v>
      </c>
      <c r="G242" s="27"/>
      <c r="H242" s="246">
        <f t="shared" si="15"/>
        <v>-0.68371083118569254</v>
      </c>
    </row>
    <row r="243" spans="1:8" ht="12">
      <c r="A243" s="12">
        <v>43617</v>
      </c>
      <c r="B243" s="242">
        <f t="shared" si="13"/>
        <v>2.1413994846903761E-2</v>
      </c>
      <c r="C243" s="247">
        <v>2.1413994846903761</v>
      </c>
      <c r="D243" s="248"/>
      <c r="E243" s="242">
        <f t="shared" si="14"/>
        <v>1.5413808931886869E-2</v>
      </c>
      <c r="F243" s="247">
        <v>1.541380893188687</v>
      </c>
      <c r="G243" s="27"/>
      <c r="H243" s="246">
        <f t="shared" si="15"/>
        <v>-0.60001859150168912</v>
      </c>
    </row>
    <row r="244" spans="1:8" ht="12">
      <c r="A244" s="12">
        <v>43647</v>
      </c>
      <c r="B244" s="242">
        <f t="shared" si="13"/>
        <v>2.1513604534008638E-2</v>
      </c>
      <c r="C244" s="247">
        <v>2.1513604534008639</v>
      </c>
      <c r="D244" s="248"/>
      <c r="E244" s="242">
        <f t="shared" si="14"/>
        <v>1.5885089403746534E-2</v>
      </c>
      <c r="F244" s="247">
        <v>1.5885089403746535</v>
      </c>
      <c r="G244" s="27"/>
      <c r="H244" s="246">
        <f t="shared" si="15"/>
        <v>-0.56285151302621039</v>
      </c>
    </row>
    <row r="245" spans="1:8" ht="12">
      <c r="A245" s="12">
        <v>43678</v>
      </c>
      <c r="B245" s="242">
        <f t="shared" si="13"/>
        <v>2.1725716570749353E-2</v>
      </c>
      <c r="C245" s="247">
        <v>2.1725716570749354</v>
      </c>
      <c r="D245" s="248"/>
      <c r="E245" s="242">
        <f t="shared" si="14"/>
        <v>1.6117749053860115E-2</v>
      </c>
      <c r="F245" s="247">
        <v>1.6117749053860115</v>
      </c>
      <c r="G245" s="27"/>
      <c r="H245" s="246">
        <f t="shared" si="15"/>
        <v>-0.56079675168892384</v>
      </c>
    </row>
    <row r="246" spans="1:8" ht="12">
      <c r="A246" s="12">
        <v>43709</v>
      </c>
      <c r="B246" s="242">
        <f t="shared" si="13"/>
        <v>2.1973483771866743E-2</v>
      </c>
      <c r="C246" s="247">
        <v>2.1973483771866742</v>
      </c>
      <c r="D246" s="248"/>
      <c r="E246" s="242">
        <f t="shared" si="14"/>
        <v>1.6378267734957375E-2</v>
      </c>
      <c r="F246" s="247">
        <v>1.6378267734957375</v>
      </c>
      <c r="G246" s="27"/>
      <c r="H246" s="246">
        <f t="shared" si="15"/>
        <v>-0.55952160369093673</v>
      </c>
    </row>
    <row r="247" spans="1:8" ht="12">
      <c r="A247" s="12">
        <v>43739</v>
      </c>
      <c r="B247" s="242">
        <f t="shared" si="13"/>
        <v>2.2032854840600819E-2</v>
      </c>
      <c r="C247" s="247">
        <v>2.203285484060082</v>
      </c>
      <c r="D247" s="248"/>
      <c r="E247" s="242">
        <f t="shared" si="14"/>
        <v>1.6866402340499836E-2</v>
      </c>
      <c r="F247" s="247">
        <v>1.6866402340499835</v>
      </c>
      <c r="G247" s="27"/>
      <c r="H247" s="246">
        <f t="shared" si="15"/>
        <v>-0.51664525001009842</v>
      </c>
    </row>
    <row r="248" spans="1:8" ht="12">
      <c r="A248" s="12">
        <v>43770</v>
      </c>
      <c r="B248" s="242">
        <f t="shared" si="13"/>
        <v>2.1905540823517488E-2</v>
      </c>
      <c r="C248" s="247">
        <v>2.1905540823517486</v>
      </c>
      <c r="D248" s="248"/>
      <c r="E248" s="242">
        <f t="shared" si="14"/>
        <v>1.7673385280496487E-2</v>
      </c>
      <c r="F248" s="247">
        <v>1.7673385280496485</v>
      </c>
      <c r="G248" s="27"/>
      <c r="H248" s="246">
        <f t="shared" si="15"/>
        <v>-0.42321555430210012</v>
      </c>
    </row>
    <row r="249" spans="1:8" ht="12">
      <c r="A249" s="12">
        <v>43800</v>
      </c>
      <c r="B249" s="242">
        <f t="shared" si="13"/>
        <v>2.2236953066159429E-2</v>
      </c>
      <c r="C249" s="247">
        <v>2.2236953066159431</v>
      </c>
      <c r="D249" s="248"/>
      <c r="E249" s="242">
        <f t="shared" si="14"/>
        <v>1.8795076747460008E-2</v>
      </c>
      <c r="F249" s="247">
        <v>1.8795076747460009</v>
      </c>
      <c r="G249" s="27"/>
      <c r="H249" s="246">
        <f t="shared" si="15"/>
        <v>-0.34418763186994217</v>
      </c>
    </row>
    <row r="250" spans="1:8" ht="12">
      <c r="A250" s="12">
        <v>43831</v>
      </c>
      <c r="B250" s="242">
        <f t="shared" si="13"/>
        <v>2.3415711863725076E-2</v>
      </c>
      <c r="C250" s="247">
        <v>2.3415711863725077</v>
      </c>
      <c r="D250" s="248"/>
      <c r="E250" s="242">
        <f t="shared" si="14"/>
        <v>1.9785267903259542E-2</v>
      </c>
      <c r="F250" s="247">
        <v>1.9785267903259542</v>
      </c>
      <c r="G250" s="27"/>
      <c r="H250" s="246">
        <f t="shared" si="15"/>
        <v>-0.36304439604655347</v>
      </c>
    </row>
    <row r="251" spans="1:8" ht="12">
      <c r="A251" s="12">
        <v>43862</v>
      </c>
      <c r="B251" s="242">
        <f t="shared" si="13"/>
        <v>2.5329732833381288E-2</v>
      </c>
      <c r="C251" s="247">
        <v>2.5329732833381287</v>
      </c>
      <c r="D251" s="248"/>
      <c r="E251" s="242">
        <f t="shared" si="14"/>
        <v>2.0177489682632631E-2</v>
      </c>
      <c r="F251" s="247">
        <v>2.017748968263263</v>
      </c>
      <c r="G251" s="27"/>
      <c r="H251" s="246">
        <f t="shared" si="15"/>
        <v>-0.51522431507486566</v>
      </c>
    </row>
    <row r="252" spans="1:8" ht="12">
      <c r="A252" s="12">
        <v>43891</v>
      </c>
      <c r="B252" s="242">
        <f t="shared" si="13"/>
        <v>2.7839409439192248E-2</v>
      </c>
      <c r="C252" s="247">
        <v>2.7839409439192249</v>
      </c>
      <c r="D252" s="248"/>
      <c r="E252" s="242">
        <f t="shared" si="14"/>
        <v>1.9778764150499586E-2</v>
      </c>
      <c r="F252" s="247">
        <v>1.9778764150499586</v>
      </c>
      <c r="G252" s="27"/>
      <c r="H252" s="246">
        <f t="shared" si="15"/>
        <v>-0.80606452886926627</v>
      </c>
    </row>
    <row r="253" spans="1:8" ht="12">
      <c r="A253" s="12">
        <v>43922</v>
      </c>
      <c r="B253" s="242">
        <f t="shared" si="13"/>
        <v>3.0984874296006285E-2</v>
      </c>
      <c r="C253" s="247">
        <v>3.0984874296006284</v>
      </c>
      <c r="D253" s="248"/>
      <c r="E253" s="242">
        <f t="shared" si="14"/>
        <v>1.8644056215562314E-2</v>
      </c>
      <c r="F253" s="247">
        <v>1.8644056215562315</v>
      </c>
      <c r="G253" s="27"/>
      <c r="H253" s="246">
        <f t="shared" si="15"/>
        <v>-1.2340818080443969</v>
      </c>
    </row>
    <row r="254" spans="1:8" ht="12">
      <c r="A254" s="12">
        <v>43952</v>
      </c>
      <c r="B254" s="242">
        <f t="shared" si="13"/>
        <v>3.4768655709801317E-2</v>
      </c>
      <c r="C254" s="247">
        <v>3.4768655709801317</v>
      </c>
      <c r="D254" s="248"/>
      <c r="E254" s="242">
        <f t="shared" si="14"/>
        <v>1.6966526889309788E-2</v>
      </c>
      <c r="F254" s="247">
        <v>1.696652688930979</v>
      </c>
      <c r="G254" s="27"/>
      <c r="H254" s="246">
        <f t="shared" si="15"/>
        <v>-1.7802128820491527</v>
      </c>
    </row>
    <row r="255" spans="1:8" ht="12">
      <c r="A255" s="12">
        <v>43983</v>
      </c>
      <c r="B255" s="242">
        <f t="shared" si="13"/>
        <v>3.9144517748939164E-2</v>
      </c>
      <c r="C255" s="247">
        <v>3.9144517748939163</v>
      </c>
      <c r="D255" s="248"/>
      <c r="E255" s="242">
        <f t="shared" si="14"/>
        <v>1.5014556155077227E-2</v>
      </c>
      <c r="F255" s="247">
        <v>1.5014556155077228</v>
      </c>
      <c r="G255" s="27"/>
      <c r="H255" s="246">
        <f t="shared" si="15"/>
        <v>-2.4129961593861937</v>
      </c>
    </row>
    <row r="256" spans="1:8" ht="12">
      <c r="A256" s="12">
        <v>44013</v>
      </c>
      <c r="B256" s="242">
        <f t="shared" si="13"/>
        <v>4.3768843546987631E-2</v>
      </c>
      <c r="C256" s="247">
        <v>4.3768843546987632</v>
      </c>
      <c r="D256" s="248"/>
      <c r="E256" s="242">
        <f t="shared" si="14"/>
        <v>1.3013055996805951E-2</v>
      </c>
      <c r="F256" s="247">
        <v>1.3013055996805951</v>
      </c>
      <c r="G256" s="27"/>
      <c r="H256" s="246">
        <f t="shared" si="15"/>
        <v>-3.0755787550181681</v>
      </c>
    </row>
    <row r="257" spans="1:8" ht="12">
      <c r="A257" s="12">
        <v>44044</v>
      </c>
      <c r="B257" s="242">
        <f t="shared" si="13"/>
        <v>4.8576071757953539E-2</v>
      </c>
      <c r="C257" s="247">
        <v>4.8576071757953541</v>
      </c>
      <c r="D257" s="248"/>
      <c r="E257" s="242">
        <f t="shared" si="14"/>
        <v>1.1222266820588358E-2</v>
      </c>
      <c r="F257" s="247">
        <v>1.1222266820588358</v>
      </c>
      <c r="G257" s="27"/>
      <c r="H257" s="246">
        <f t="shared" si="15"/>
        <v>-3.7353804937365185</v>
      </c>
    </row>
    <row r="258" spans="1:8" ht="12">
      <c r="A258" s="12">
        <v>44075</v>
      </c>
      <c r="B258" s="242">
        <f t="shared" si="13"/>
        <v>5.2774240570270942E-2</v>
      </c>
      <c r="C258" s="247">
        <v>5.2774240570270941</v>
      </c>
      <c r="D258" s="248"/>
      <c r="E258" s="242">
        <f t="shared" si="14"/>
        <v>9.9801827450844982E-3</v>
      </c>
      <c r="F258" s="247">
        <v>0.99801827450844982</v>
      </c>
      <c r="G258" s="27"/>
      <c r="H258" s="246">
        <f t="shared" si="15"/>
        <v>-4.2794057825186442</v>
      </c>
    </row>
    <row r="259" spans="1:8" ht="12">
      <c r="A259" s="12">
        <v>44105</v>
      </c>
      <c r="B259" s="242">
        <f t="shared" si="13"/>
        <v>5.6832561433432904E-2</v>
      </c>
      <c r="C259" s="247">
        <v>5.6832561433432902</v>
      </c>
      <c r="D259" s="248"/>
      <c r="E259" s="242">
        <f t="shared" si="14"/>
        <v>9.3968657133259668E-3</v>
      </c>
      <c r="F259" s="247">
        <v>0.9396865713325967</v>
      </c>
      <c r="G259" s="27"/>
      <c r="H259" s="246">
        <f t="shared" si="15"/>
        <v>-4.7435695720106938</v>
      </c>
    </row>
    <row r="260" spans="1:8" ht="12">
      <c r="A260" s="12">
        <v>44136</v>
      </c>
      <c r="B260" s="242">
        <f t="shared" si="13"/>
        <v>6.0959419412436169E-2</v>
      </c>
      <c r="C260" s="247">
        <v>6.0959419412436171</v>
      </c>
      <c r="D260" s="248"/>
      <c r="E260" s="242">
        <f t="shared" si="14"/>
        <v>9.4321067192077671E-3</v>
      </c>
      <c r="F260" s="247">
        <v>0.94321067192077679</v>
      </c>
      <c r="G260" s="27"/>
      <c r="H260" s="246">
        <f t="shared" si="15"/>
        <v>-5.1527312693228406</v>
      </c>
    </row>
    <row r="261" spans="1:8" ht="12">
      <c r="A261" s="12">
        <v>44166</v>
      </c>
      <c r="B261" s="242">
        <f t="shared" si="13"/>
        <v>6.4401910416380145E-2</v>
      </c>
      <c r="C261" s="247">
        <v>6.4401910416380144</v>
      </c>
      <c r="D261" s="248"/>
      <c r="E261" s="242">
        <f t="shared" si="14"/>
        <v>9.9372370555198437E-3</v>
      </c>
      <c r="F261" s="247">
        <v>0.9937237055519843</v>
      </c>
      <c r="G261" s="27"/>
      <c r="H261" s="246">
        <f t="shared" si="15"/>
        <v>-5.4464673360860303</v>
      </c>
    </row>
    <row r="262" spans="1:8" ht="12">
      <c r="A262" s="12">
        <v>44197</v>
      </c>
      <c r="B262" s="242">
        <f t="shared" ref="B262:B270" si="16">C262/100</f>
        <v>6.6251618896635819E-2</v>
      </c>
      <c r="C262" s="247">
        <v>6.6251618896635813</v>
      </c>
      <c r="D262" s="248"/>
      <c r="E262" s="242">
        <f t="shared" si="14"/>
        <v>1.0707365791909668E-2</v>
      </c>
      <c r="F262" s="247">
        <v>1.0707365791909669</v>
      </c>
      <c r="G262" s="27"/>
      <c r="H262" s="246">
        <f t="shared" si="15"/>
        <v>-5.5544253104726149</v>
      </c>
    </row>
    <row r="263" spans="1:8" ht="12">
      <c r="A263" s="12">
        <v>44228</v>
      </c>
      <c r="B263" s="242">
        <f t="shared" si="16"/>
        <v>6.6329850817508862E-2</v>
      </c>
      <c r="C263" s="247">
        <v>6.6329850817508857</v>
      </c>
      <c r="D263" s="248"/>
      <c r="E263" s="242">
        <f t="shared" si="14"/>
        <v>1.1570149805045234E-2</v>
      </c>
      <c r="F263" s="247">
        <v>1.1570149805045233</v>
      </c>
      <c r="G263" s="27"/>
      <c r="H263" s="246">
        <f t="shared" si="15"/>
        <v>-5.4759701012463626</v>
      </c>
    </row>
    <row r="264" spans="1:8" ht="12">
      <c r="A264" s="12">
        <v>44256</v>
      </c>
      <c r="B264" s="242">
        <f t="shared" si="16"/>
        <v>6.4399398690131782E-2</v>
      </c>
      <c r="C264" s="247">
        <v>6.4399398690131777</v>
      </c>
      <c r="D264" s="248"/>
      <c r="E264" s="242">
        <f t="shared" si="14"/>
        <v>1.2189197826098589E-2</v>
      </c>
      <c r="F264" s="247">
        <v>1.218919782609859</v>
      </c>
      <c r="G264" s="27"/>
      <c r="H264" s="246">
        <f t="shared" si="15"/>
        <v>-5.2210200864033185</v>
      </c>
    </row>
    <row r="265" spans="1:8" ht="12">
      <c r="A265" s="12">
        <v>44287</v>
      </c>
      <c r="B265" s="242">
        <f t="shared" si="16"/>
        <v>6.0659401996000478E-2</v>
      </c>
      <c r="C265" s="247">
        <v>6.0659401996000479</v>
      </c>
      <c r="D265" s="248"/>
      <c r="E265" s="242">
        <f t="shared" si="14"/>
        <v>1.2497062032590951E-2</v>
      </c>
      <c r="F265" s="247">
        <v>1.2497062032590951</v>
      </c>
      <c r="G265" s="27"/>
      <c r="H265" s="246">
        <f t="shared" si="15"/>
        <v>-4.8162339963409533</v>
      </c>
    </row>
    <row r="266" spans="1:8" ht="12">
      <c r="A266" s="12">
        <v>44317</v>
      </c>
      <c r="B266" s="242">
        <f t="shared" si="16"/>
        <v>5.6187123432486913E-2</v>
      </c>
      <c r="C266" s="247">
        <v>5.6187123432486912</v>
      </c>
      <c r="D266" s="248"/>
      <c r="E266" s="242">
        <f t="shared" si="14"/>
        <v>1.2567703737833263E-2</v>
      </c>
      <c r="F266" s="247">
        <v>1.2567703737833262</v>
      </c>
      <c r="G266" s="27"/>
      <c r="H266" s="246">
        <f t="shared" si="15"/>
        <v>-4.3619419694653647</v>
      </c>
    </row>
    <row r="267" spans="1:8" ht="12">
      <c r="A267" s="12">
        <v>44348</v>
      </c>
      <c r="B267" s="242">
        <f t="shared" si="16"/>
        <v>5.2295222542802076E-2</v>
      </c>
      <c r="C267" s="247">
        <v>5.2295222542802078</v>
      </c>
      <c r="D267" s="248"/>
      <c r="E267" s="242">
        <f>F267/100</f>
        <v>1.2600775233797523E-2</v>
      </c>
      <c r="F267" s="247">
        <v>1.2600775233797523</v>
      </c>
      <c r="G267" s="27"/>
      <c r="H267" s="246">
        <f t="shared" si="15"/>
        <v>-3.9694447309004555</v>
      </c>
    </row>
    <row r="268" spans="1:8" ht="12">
      <c r="A268" s="12">
        <v>44378</v>
      </c>
      <c r="B268" s="242">
        <f t="shared" si="16"/>
        <v>4.9720519295157521E-2</v>
      </c>
      <c r="C268" s="247">
        <v>4.9720519295157519</v>
      </c>
      <c r="D268" s="248"/>
      <c r="E268" s="242">
        <f t="shared" si="14"/>
        <v>1.2638522899053565E-2</v>
      </c>
      <c r="F268" s="247">
        <v>1.2638522899053566</v>
      </c>
      <c r="G268" s="27"/>
      <c r="H268" s="246">
        <f t="shared" si="15"/>
        <v>-3.7081996396103953</v>
      </c>
    </row>
    <row r="269" spans="1:8" ht="12">
      <c r="A269" s="12">
        <v>44409</v>
      </c>
      <c r="B269" s="242">
        <f t="shared" si="16"/>
        <v>4.8216949415492483E-2</v>
      </c>
      <c r="C269" s="247">
        <v>4.8216949415492483</v>
      </c>
      <c r="D269" s="248"/>
      <c r="E269" s="242">
        <f t="shared" si="14"/>
        <v>1.26757864662906E-2</v>
      </c>
      <c r="F269" s="247">
        <v>1.2675786466290599</v>
      </c>
      <c r="G269" s="27"/>
      <c r="H269" s="246">
        <f t="shared" si="15"/>
        <v>-3.5541162949201883</v>
      </c>
    </row>
    <row r="270" spans="1:8" ht="12">
      <c r="A270" s="12">
        <v>44440</v>
      </c>
      <c r="B270" s="242">
        <f t="shared" si="16"/>
        <v>4.6389846627039572E-2</v>
      </c>
      <c r="C270" s="247">
        <v>4.6389846627039573</v>
      </c>
      <c r="D270" s="248"/>
      <c r="E270" s="242">
        <f t="shared" si="14"/>
        <v>1.2597983748620417E-2</v>
      </c>
      <c r="F270" s="247">
        <v>1.2597983748620418</v>
      </c>
      <c r="G270" s="27"/>
      <c r="H270" s="246">
        <f t="shared" si="15"/>
        <v>-3.3791862878419154</v>
      </c>
    </row>
    <row r="271" spans="1:8">
      <c r="B271" s="5"/>
    </row>
  </sheetData>
  <mergeCells count="2">
    <mergeCell ref="E4:F4"/>
    <mergeCell ref="B4:C4"/>
  </mergeCells>
  <phoneticPr fontId="6" type="noConversion"/>
  <hyperlinks>
    <hyperlink ref="N1" location="Contents!A1" display="Contents page" xr:uid="{00000000-0004-0000-1D00-000000000000}"/>
    <hyperlink ref="A3" location="'Figure 7'!A1" display="Figure 7" xr:uid="{00000000-0004-0000-1D00-000001000000}"/>
    <hyperlink ref="L3" location="'Figure 6'!A1" display="Figure 6" xr:uid="{00000000-0004-0000-1D00-000002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61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" defaultRowHeight="11"/>
  <cols>
    <col min="1" max="1" width="19.19921875" customWidth="1"/>
    <col min="2" max="2" width="18.19921875" customWidth="1"/>
  </cols>
  <sheetData>
    <row r="1" spans="1:14" ht="23.25" customHeight="1">
      <c r="A1" s="85"/>
      <c r="B1" s="86"/>
      <c r="C1" s="252" t="s">
        <v>31</v>
      </c>
      <c r="D1" s="250"/>
      <c r="E1" s="251"/>
      <c r="F1" s="252" t="s">
        <v>32</v>
      </c>
      <c r="G1" s="250"/>
      <c r="H1" s="251"/>
      <c r="I1" s="252" t="s">
        <v>34</v>
      </c>
      <c r="J1" s="250"/>
      <c r="K1" s="251"/>
      <c r="L1" s="252" t="s">
        <v>35</v>
      </c>
      <c r="M1" s="250"/>
      <c r="N1" s="87"/>
    </row>
    <row r="2" spans="1:14" ht="12">
      <c r="A2" s="27"/>
      <c r="B2" s="88" t="s">
        <v>38</v>
      </c>
      <c r="C2" s="89" t="s">
        <v>39</v>
      </c>
      <c r="D2" s="89" t="s">
        <v>13</v>
      </c>
      <c r="E2" s="90" t="s">
        <v>40</v>
      </c>
      <c r="F2" s="89" t="s">
        <v>39</v>
      </c>
      <c r="G2" s="89" t="s">
        <v>13</v>
      </c>
      <c r="H2" s="90" t="s">
        <v>40</v>
      </c>
      <c r="I2" s="89" t="s">
        <v>39</v>
      </c>
      <c r="J2" s="89" t="s">
        <v>13</v>
      </c>
      <c r="K2" s="90" t="s">
        <v>40</v>
      </c>
      <c r="L2" s="89" t="s">
        <v>39</v>
      </c>
      <c r="M2" s="89" t="s">
        <v>13</v>
      </c>
      <c r="N2" s="90" t="s">
        <v>40</v>
      </c>
    </row>
    <row r="3" spans="1:14" ht="12">
      <c r="A3" s="27" t="s">
        <v>16</v>
      </c>
      <c r="B3" s="89" t="s">
        <v>148</v>
      </c>
      <c r="C3" s="91">
        <v>290</v>
      </c>
      <c r="D3" s="92">
        <v>325</v>
      </c>
      <c r="E3" s="93">
        <v>-7.1428571428571425E-2</v>
      </c>
      <c r="F3" s="91">
        <v>234</v>
      </c>
      <c r="G3" s="92">
        <v>453</v>
      </c>
      <c r="H3" s="93">
        <v>-9.4E-2</v>
      </c>
      <c r="I3" s="91">
        <v>84</v>
      </c>
      <c r="J3" s="92">
        <v>628</v>
      </c>
      <c r="K3" s="93">
        <v>-6.2686567164179099E-2</v>
      </c>
      <c r="L3" s="91">
        <v>102</v>
      </c>
      <c r="M3" s="92">
        <v>900</v>
      </c>
      <c r="N3" s="93">
        <v>-5.2631578947368418E-2</v>
      </c>
    </row>
    <row r="4" spans="1:14" ht="12">
      <c r="A4" s="27"/>
      <c r="B4" s="89" t="s">
        <v>149</v>
      </c>
      <c r="C4" s="91">
        <v>236</v>
      </c>
      <c r="D4" s="92">
        <v>330</v>
      </c>
      <c r="E4" s="93">
        <v>-5.7142857142857141E-2</v>
      </c>
      <c r="F4" s="91">
        <v>413</v>
      </c>
      <c r="G4" s="92">
        <v>425</v>
      </c>
      <c r="H4" s="93">
        <v>-0.14141414141414141</v>
      </c>
      <c r="I4" s="91">
        <v>39</v>
      </c>
      <c r="J4" s="92">
        <v>650</v>
      </c>
      <c r="K4" s="93">
        <v>4.8387096774193547E-2</v>
      </c>
      <c r="L4" s="91">
        <v>53</v>
      </c>
      <c r="M4" s="92">
        <v>930</v>
      </c>
      <c r="N4" s="93">
        <v>3.3333333333333333E-2</v>
      </c>
    </row>
    <row r="5" spans="1:14" ht="12">
      <c r="A5" s="27"/>
      <c r="B5" s="89" t="s">
        <v>150</v>
      </c>
      <c r="C5" s="91">
        <v>77</v>
      </c>
      <c r="D5" s="92">
        <v>320</v>
      </c>
      <c r="E5" s="93">
        <v>-8.5714285714285715E-2</v>
      </c>
      <c r="F5" s="91">
        <v>114</v>
      </c>
      <c r="G5" s="92">
        <v>420</v>
      </c>
      <c r="H5" s="93">
        <v>-0.14285714285714285</v>
      </c>
      <c r="I5" s="91">
        <v>142</v>
      </c>
      <c r="J5" s="92">
        <v>588</v>
      </c>
      <c r="K5" s="93">
        <v>-0.02</v>
      </c>
      <c r="L5" s="91">
        <v>103</v>
      </c>
      <c r="M5" s="92">
        <v>750</v>
      </c>
      <c r="N5" s="93">
        <v>-2.5974025974025976E-2</v>
      </c>
    </row>
    <row r="6" spans="1:14" ht="12">
      <c r="A6" s="27"/>
      <c r="B6" s="89" t="s">
        <v>151</v>
      </c>
      <c r="C6" s="91">
        <v>2583</v>
      </c>
      <c r="D6" s="92">
        <v>255</v>
      </c>
      <c r="E6" s="93">
        <v>-0.27142857142857141</v>
      </c>
      <c r="F6" s="91">
        <v>2003</v>
      </c>
      <c r="G6" s="92">
        <v>390</v>
      </c>
      <c r="H6" s="93">
        <v>-0.23679060665362034</v>
      </c>
      <c r="I6" s="91">
        <v>73</v>
      </c>
      <c r="J6" s="92">
        <v>570</v>
      </c>
      <c r="K6" s="93">
        <v>-0.05</v>
      </c>
      <c r="L6" s="91">
        <v>69</v>
      </c>
      <c r="M6" s="92">
        <v>750</v>
      </c>
      <c r="N6" s="93">
        <v>0</v>
      </c>
    </row>
    <row r="7" spans="1:14" ht="12">
      <c r="A7" s="27"/>
      <c r="B7" s="89" t="s">
        <v>152</v>
      </c>
      <c r="C7" s="91">
        <v>7764</v>
      </c>
      <c r="D7" s="92">
        <v>300</v>
      </c>
      <c r="E7" s="93">
        <v>-0.25</v>
      </c>
      <c r="F7" s="91">
        <v>9112</v>
      </c>
      <c r="G7" s="92">
        <v>400</v>
      </c>
      <c r="H7" s="93">
        <v>-0.27272727272727271</v>
      </c>
      <c r="I7" s="91" t="s">
        <v>41</v>
      </c>
      <c r="J7" s="92" t="s">
        <v>41</v>
      </c>
      <c r="K7" s="93" t="s">
        <v>41</v>
      </c>
      <c r="L7" s="91" t="s">
        <v>41</v>
      </c>
      <c r="M7" s="92" t="s">
        <v>41</v>
      </c>
      <c r="N7" s="93" t="s">
        <v>41</v>
      </c>
    </row>
    <row r="8" spans="1:14" ht="12">
      <c r="A8" s="27"/>
      <c r="B8" s="89" t="s">
        <v>153</v>
      </c>
      <c r="C8" s="91">
        <v>944</v>
      </c>
      <c r="D8" s="92">
        <v>350</v>
      </c>
      <c r="E8" s="93">
        <v>-0.13580246913580246</v>
      </c>
      <c r="F8" s="91">
        <v>1087</v>
      </c>
      <c r="G8" s="92">
        <v>465</v>
      </c>
      <c r="H8" s="93">
        <v>-0.10576923076923077</v>
      </c>
      <c r="I8" s="91">
        <v>165</v>
      </c>
      <c r="J8" s="92">
        <v>590</v>
      </c>
      <c r="K8" s="93">
        <v>-1.6666666666666666E-2</v>
      </c>
      <c r="L8" s="91">
        <v>119</v>
      </c>
      <c r="M8" s="92">
        <v>750</v>
      </c>
      <c r="N8" s="93">
        <v>-6.25E-2</v>
      </c>
    </row>
    <row r="9" spans="1:14" ht="12">
      <c r="A9" s="27"/>
      <c r="B9" s="89" t="s">
        <v>154</v>
      </c>
      <c r="C9" s="91">
        <v>1461</v>
      </c>
      <c r="D9" s="92">
        <v>330</v>
      </c>
      <c r="E9" s="93">
        <v>-0.23255813953488372</v>
      </c>
      <c r="F9" s="91">
        <v>1896</v>
      </c>
      <c r="G9" s="92">
        <v>450</v>
      </c>
      <c r="H9" s="93">
        <v>-0.19642857142857142</v>
      </c>
      <c r="I9" s="91" t="s">
        <v>41</v>
      </c>
      <c r="J9" s="92" t="s">
        <v>41</v>
      </c>
      <c r="K9" s="93" t="s">
        <v>41</v>
      </c>
      <c r="L9" s="91" t="s">
        <v>41</v>
      </c>
      <c r="M9" s="92" t="s">
        <v>41</v>
      </c>
      <c r="N9" s="93" t="s">
        <v>41</v>
      </c>
    </row>
    <row r="10" spans="1:14" ht="12">
      <c r="A10" s="27"/>
      <c r="B10" s="89" t="s">
        <v>155</v>
      </c>
      <c r="C10" s="91">
        <v>272</v>
      </c>
      <c r="D10" s="92">
        <v>360</v>
      </c>
      <c r="E10" s="93">
        <v>-0.1</v>
      </c>
      <c r="F10" s="91">
        <v>237</v>
      </c>
      <c r="G10" s="92">
        <v>510</v>
      </c>
      <c r="H10" s="93">
        <v>-0.14285714285714285</v>
      </c>
      <c r="I10" s="91" t="s">
        <v>41</v>
      </c>
      <c r="J10" s="92" t="s">
        <v>41</v>
      </c>
      <c r="K10" s="93" t="s">
        <v>41</v>
      </c>
      <c r="L10" s="91">
        <v>12</v>
      </c>
      <c r="M10" s="92">
        <v>940</v>
      </c>
      <c r="N10" s="93">
        <v>-0.23265306122448978</v>
      </c>
    </row>
    <row r="11" spans="1:14" ht="12">
      <c r="A11" s="27"/>
      <c r="B11" s="89" t="s">
        <v>156</v>
      </c>
      <c r="C11" s="91">
        <v>498</v>
      </c>
      <c r="D11" s="92">
        <v>295</v>
      </c>
      <c r="E11" s="93">
        <v>-9.2307692307692313E-2</v>
      </c>
      <c r="F11" s="91">
        <v>905</v>
      </c>
      <c r="G11" s="92">
        <v>395</v>
      </c>
      <c r="H11" s="93">
        <v>-9.8173515981735154E-2</v>
      </c>
      <c r="I11" s="91">
        <v>55</v>
      </c>
      <c r="J11" s="92">
        <v>565</v>
      </c>
      <c r="K11" s="93">
        <v>-3.4188034188034191E-2</v>
      </c>
      <c r="L11" s="91">
        <v>76</v>
      </c>
      <c r="M11" s="92">
        <v>700</v>
      </c>
      <c r="N11" s="93">
        <v>-6.6666666666666666E-2</v>
      </c>
    </row>
    <row r="12" spans="1:14" ht="12">
      <c r="A12" s="27"/>
      <c r="B12" s="89" t="s">
        <v>157</v>
      </c>
      <c r="C12" s="91">
        <v>494</v>
      </c>
      <c r="D12" s="92">
        <v>315</v>
      </c>
      <c r="E12" s="93">
        <v>-7.3529411764705885E-2</v>
      </c>
      <c r="F12" s="91">
        <v>966</v>
      </c>
      <c r="G12" s="92">
        <v>445</v>
      </c>
      <c r="H12" s="93">
        <v>-3.2608695652173912E-2</v>
      </c>
      <c r="I12" s="91">
        <v>15</v>
      </c>
      <c r="J12" s="92">
        <v>675</v>
      </c>
      <c r="K12" s="93">
        <v>0.10114192495921696</v>
      </c>
      <c r="L12" s="91">
        <v>65</v>
      </c>
      <c r="M12" s="92">
        <v>900</v>
      </c>
      <c r="N12" s="93">
        <v>7.1428571428571425E-2</v>
      </c>
    </row>
    <row r="13" spans="1:14" ht="12">
      <c r="A13" s="27"/>
      <c r="B13" s="89" t="s">
        <v>158</v>
      </c>
      <c r="C13" s="91">
        <v>308</v>
      </c>
      <c r="D13" s="92">
        <v>380</v>
      </c>
      <c r="E13" s="93">
        <v>-0.05</v>
      </c>
      <c r="F13" s="91">
        <v>327</v>
      </c>
      <c r="G13" s="92">
        <v>550</v>
      </c>
      <c r="H13" s="93">
        <v>-8.3333333333333329E-2</v>
      </c>
      <c r="I13" s="91">
        <v>78</v>
      </c>
      <c r="J13" s="92">
        <v>600</v>
      </c>
      <c r="K13" s="93">
        <v>-4.7619047619047616E-2</v>
      </c>
      <c r="L13" s="91">
        <v>66</v>
      </c>
      <c r="M13" s="92">
        <v>820</v>
      </c>
      <c r="N13" s="93">
        <v>-4.6511627906976744E-2</v>
      </c>
    </row>
    <row r="14" spans="1:14" ht="12">
      <c r="A14" s="27"/>
      <c r="B14" s="89" t="s">
        <v>159</v>
      </c>
      <c r="C14" s="91">
        <v>286</v>
      </c>
      <c r="D14" s="92">
        <v>330</v>
      </c>
      <c r="E14" s="93">
        <v>-7.0422535211267609E-2</v>
      </c>
      <c r="F14" s="91">
        <v>348</v>
      </c>
      <c r="G14" s="92">
        <v>470</v>
      </c>
      <c r="H14" s="93">
        <v>-0.06</v>
      </c>
      <c r="I14" s="91">
        <v>207</v>
      </c>
      <c r="J14" s="92">
        <v>600</v>
      </c>
      <c r="K14" s="93">
        <v>5.0251256281407036E-3</v>
      </c>
      <c r="L14" s="91">
        <v>161</v>
      </c>
      <c r="M14" s="92">
        <v>800</v>
      </c>
      <c r="N14" s="93">
        <v>6.6666666666666666E-2</v>
      </c>
    </row>
    <row r="15" spans="1:14" ht="12">
      <c r="A15" s="27"/>
      <c r="B15" s="89" t="s">
        <v>160</v>
      </c>
      <c r="C15" s="91">
        <v>431</v>
      </c>
      <c r="D15" s="92">
        <v>320</v>
      </c>
      <c r="E15" s="93">
        <v>-0.1111111111111111</v>
      </c>
      <c r="F15" s="91">
        <v>751</v>
      </c>
      <c r="G15" s="92">
        <v>350</v>
      </c>
      <c r="H15" s="93">
        <v>-0.16666666666666666</v>
      </c>
      <c r="I15" s="91">
        <v>231</v>
      </c>
      <c r="J15" s="92">
        <v>500</v>
      </c>
      <c r="K15" s="93">
        <v>-3.8461538461538464E-2</v>
      </c>
      <c r="L15" s="91">
        <v>186</v>
      </c>
      <c r="M15" s="92">
        <v>600</v>
      </c>
      <c r="N15" s="93">
        <v>-7.6923076923076927E-2</v>
      </c>
    </row>
    <row r="16" spans="1:14" ht="12">
      <c r="A16" s="27"/>
      <c r="B16" s="89" t="s">
        <v>161</v>
      </c>
      <c r="C16" s="91">
        <v>1768</v>
      </c>
      <c r="D16" s="92">
        <v>310</v>
      </c>
      <c r="E16" s="93">
        <v>-0.20512820512820512</v>
      </c>
      <c r="F16" s="91">
        <v>1664</v>
      </c>
      <c r="G16" s="92">
        <v>400</v>
      </c>
      <c r="H16" s="93">
        <v>-0.23076923076923078</v>
      </c>
      <c r="I16" s="91">
        <v>88</v>
      </c>
      <c r="J16" s="92">
        <v>515</v>
      </c>
      <c r="K16" s="93">
        <v>-6.363636363636363E-2</v>
      </c>
      <c r="L16" s="91">
        <v>72</v>
      </c>
      <c r="M16" s="92">
        <v>650</v>
      </c>
      <c r="N16" s="93">
        <v>-7.1428571428571425E-2</v>
      </c>
    </row>
    <row r="17" spans="1:14" ht="12">
      <c r="A17" s="27"/>
      <c r="B17" s="89" t="s">
        <v>162</v>
      </c>
      <c r="C17" s="91">
        <v>321</v>
      </c>
      <c r="D17" s="92">
        <v>400</v>
      </c>
      <c r="E17" s="93">
        <v>-0.10112359550561797</v>
      </c>
      <c r="F17" s="91">
        <v>553</v>
      </c>
      <c r="G17" s="92">
        <v>550</v>
      </c>
      <c r="H17" s="93">
        <v>-6.7796610169491525E-2</v>
      </c>
      <c r="I17" s="91">
        <v>84</v>
      </c>
      <c r="J17" s="92">
        <v>580</v>
      </c>
      <c r="K17" s="93">
        <v>0</v>
      </c>
      <c r="L17" s="91">
        <v>170</v>
      </c>
      <c r="M17" s="92">
        <v>750</v>
      </c>
      <c r="N17" s="93">
        <v>-6.25E-2</v>
      </c>
    </row>
    <row r="18" spans="1:14" ht="12">
      <c r="A18" s="27"/>
      <c r="B18" s="89" t="s">
        <v>163</v>
      </c>
      <c r="C18" s="91">
        <v>1014</v>
      </c>
      <c r="D18" s="92">
        <v>325</v>
      </c>
      <c r="E18" s="93">
        <v>-7.1428571428571425E-2</v>
      </c>
      <c r="F18" s="91">
        <v>974</v>
      </c>
      <c r="G18" s="92">
        <v>450</v>
      </c>
      <c r="H18" s="93">
        <v>-0.1</v>
      </c>
      <c r="I18" s="91">
        <v>224</v>
      </c>
      <c r="J18" s="92">
        <v>600</v>
      </c>
      <c r="K18" s="93">
        <v>-4.7619047619047616E-2</v>
      </c>
      <c r="L18" s="91">
        <v>162</v>
      </c>
      <c r="M18" s="92">
        <v>755</v>
      </c>
      <c r="N18" s="93">
        <v>-4.4303797468354431E-2</v>
      </c>
    </row>
    <row r="19" spans="1:14" ht="12">
      <c r="A19" s="27"/>
      <c r="B19" s="89" t="s">
        <v>164</v>
      </c>
      <c r="C19" s="91">
        <v>1164</v>
      </c>
      <c r="D19" s="92">
        <v>350</v>
      </c>
      <c r="E19" s="93">
        <v>-0.125</v>
      </c>
      <c r="F19" s="91">
        <v>1200</v>
      </c>
      <c r="G19" s="92">
        <v>480</v>
      </c>
      <c r="H19" s="93">
        <v>-0.12727272727272726</v>
      </c>
      <c r="I19" s="91">
        <v>404</v>
      </c>
      <c r="J19" s="92">
        <v>600</v>
      </c>
      <c r="K19" s="93">
        <v>0</v>
      </c>
      <c r="L19" s="91">
        <v>333</v>
      </c>
      <c r="M19" s="92">
        <v>750</v>
      </c>
      <c r="N19" s="93">
        <v>-2.5974025974025976E-2</v>
      </c>
    </row>
    <row r="20" spans="1:14" ht="12">
      <c r="A20" s="27"/>
      <c r="B20" s="89" t="s">
        <v>165</v>
      </c>
      <c r="C20" s="91">
        <v>465</v>
      </c>
      <c r="D20" s="92">
        <v>345</v>
      </c>
      <c r="E20" s="93">
        <v>-0.13750000000000001</v>
      </c>
      <c r="F20" s="91">
        <v>560</v>
      </c>
      <c r="G20" s="92">
        <v>440</v>
      </c>
      <c r="H20" s="93">
        <v>-0.18518518518518517</v>
      </c>
      <c r="I20" s="91">
        <v>79</v>
      </c>
      <c r="J20" s="92">
        <v>560</v>
      </c>
      <c r="K20" s="93">
        <v>-0.104</v>
      </c>
      <c r="L20" s="91">
        <v>58</v>
      </c>
      <c r="M20" s="92">
        <v>800</v>
      </c>
      <c r="N20" s="93">
        <v>-5.8823529411764705E-2</v>
      </c>
    </row>
    <row r="21" spans="1:14" ht="12">
      <c r="A21" s="27"/>
      <c r="B21" s="89" t="s">
        <v>166</v>
      </c>
      <c r="C21" s="91">
        <v>2180</v>
      </c>
      <c r="D21" s="92">
        <v>330</v>
      </c>
      <c r="E21" s="93">
        <v>-0.13157894736842105</v>
      </c>
      <c r="F21" s="91">
        <v>2023</v>
      </c>
      <c r="G21" s="92">
        <v>470</v>
      </c>
      <c r="H21" s="93">
        <v>-0.14545454545454545</v>
      </c>
      <c r="I21" s="91">
        <v>116</v>
      </c>
      <c r="J21" s="92">
        <v>610</v>
      </c>
      <c r="K21" s="93">
        <v>-5.1321928460342149E-2</v>
      </c>
      <c r="L21" s="91">
        <v>113</v>
      </c>
      <c r="M21" s="92">
        <v>850</v>
      </c>
      <c r="N21" s="93">
        <v>-5.5555555555555552E-2</v>
      </c>
    </row>
    <row r="22" spans="1:14" ht="12">
      <c r="A22" s="27"/>
      <c r="B22" s="89" t="s">
        <v>167</v>
      </c>
      <c r="C22" s="91">
        <v>2088</v>
      </c>
      <c r="D22" s="92">
        <v>330</v>
      </c>
      <c r="E22" s="93">
        <v>-0.17499999999999999</v>
      </c>
      <c r="F22" s="91">
        <v>3238</v>
      </c>
      <c r="G22" s="92">
        <v>420</v>
      </c>
      <c r="H22" s="93">
        <v>-0.19230769230769232</v>
      </c>
      <c r="I22" s="91">
        <v>14</v>
      </c>
      <c r="J22" s="92">
        <v>450</v>
      </c>
      <c r="K22" s="93">
        <v>-0.13461538461538461</v>
      </c>
      <c r="L22" s="91" t="s">
        <v>41</v>
      </c>
      <c r="M22" s="92" t="s">
        <v>41</v>
      </c>
      <c r="N22" s="93" t="s">
        <v>41</v>
      </c>
    </row>
    <row r="23" spans="1:14" ht="12">
      <c r="A23" s="27"/>
      <c r="B23" s="89" t="s">
        <v>168</v>
      </c>
      <c r="C23" s="91">
        <v>1599</v>
      </c>
      <c r="D23" s="92">
        <v>320</v>
      </c>
      <c r="E23" s="93">
        <v>-8.5714285714285715E-2</v>
      </c>
      <c r="F23" s="91">
        <v>1327</v>
      </c>
      <c r="G23" s="92">
        <v>430</v>
      </c>
      <c r="H23" s="93">
        <v>-0.1134020618556701</v>
      </c>
      <c r="I23" s="91">
        <v>44</v>
      </c>
      <c r="J23" s="92">
        <v>578</v>
      </c>
      <c r="K23" s="93">
        <v>-8.2539682539682538E-2</v>
      </c>
      <c r="L23" s="91">
        <v>44</v>
      </c>
      <c r="M23" s="92">
        <v>700</v>
      </c>
      <c r="N23" s="93">
        <v>-4.7619047619047616E-2</v>
      </c>
    </row>
    <row r="24" spans="1:14" ht="12">
      <c r="A24" s="27"/>
      <c r="B24" s="89" t="s">
        <v>169</v>
      </c>
      <c r="C24" s="91">
        <v>165</v>
      </c>
      <c r="D24" s="92">
        <v>310</v>
      </c>
      <c r="E24" s="93">
        <v>-8.8235294117647065E-2</v>
      </c>
      <c r="F24" s="91">
        <v>244</v>
      </c>
      <c r="G24" s="92">
        <v>453</v>
      </c>
      <c r="H24" s="93">
        <v>-9.4E-2</v>
      </c>
      <c r="I24" s="91">
        <v>17</v>
      </c>
      <c r="J24" s="92">
        <v>560</v>
      </c>
      <c r="K24" s="93">
        <v>-0.13178294573643412</v>
      </c>
      <c r="L24" s="91">
        <v>51</v>
      </c>
      <c r="M24" s="92">
        <v>1100</v>
      </c>
      <c r="N24" s="93">
        <v>0.15789473684210525</v>
      </c>
    </row>
    <row r="25" spans="1:14" ht="12">
      <c r="A25" s="89"/>
      <c r="B25" s="89" t="s">
        <v>37</v>
      </c>
      <c r="C25" s="91">
        <v>26408</v>
      </c>
      <c r="D25" s="92">
        <v>320</v>
      </c>
      <c r="E25" s="93">
        <v>-0.15789473684210525</v>
      </c>
      <c r="F25" s="91">
        <v>30176</v>
      </c>
      <c r="G25" s="92">
        <v>420</v>
      </c>
      <c r="H25" s="93">
        <v>-0.19230769230769232</v>
      </c>
      <c r="I25" s="91">
        <v>2173</v>
      </c>
      <c r="J25" s="92">
        <v>580</v>
      </c>
      <c r="K25" s="93">
        <v>-3.3333333333333333E-2</v>
      </c>
      <c r="L25" s="91">
        <v>2033</v>
      </c>
      <c r="M25" s="92">
        <v>750</v>
      </c>
      <c r="N25" s="93">
        <v>-3.8461538461538464E-2</v>
      </c>
    </row>
    <row r="26" spans="1:14" ht="12">
      <c r="A26" s="89" t="s">
        <v>17</v>
      </c>
      <c r="B26" s="89" t="s">
        <v>170</v>
      </c>
      <c r="C26" s="91">
        <v>89</v>
      </c>
      <c r="D26" s="92">
        <v>340</v>
      </c>
      <c r="E26" s="93">
        <v>-0.11688311688311688</v>
      </c>
      <c r="F26" s="91">
        <v>293</v>
      </c>
      <c r="G26" s="92">
        <v>400</v>
      </c>
      <c r="H26" s="93">
        <v>-5.8823529411764705E-2</v>
      </c>
      <c r="I26" s="91">
        <v>20</v>
      </c>
      <c r="J26" s="92">
        <v>420</v>
      </c>
      <c r="K26" s="93">
        <v>-4.5454545454545456E-2</v>
      </c>
      <c r="L26" s="91">
        <v>178</v>
      </c>
      <c r="M26" s="92">
        <v>550</v>
      </c>
      <c r="N26" s="93">
        <v>-5.1724137931034482E-2</v>
      </c>
    </row>
    <row r="27" spans="1:14" ht="12">
      <c r="A27" s="27"/>
      <c r="B27" s="89" t="s">
        <v>171</v>
      </c>
      <c r="C27" s="91">
        <v>155</v>
      </c>
      <c r="D27" s="92">
        <v>335</v>
      </c>
      <c r="E27" s="93">
        <v>-4.2857142857142858E-2</v>
      </c>
      <c r="F27" s="91">
        <v>254</v>
      </c>
      <c r="G27" s="92">
        <v>390</v>
      </c>
      <c r="H27" s="93">
        <v>-4.878048780487805E-2</v>
      </c>
      <c r="I27" s="91">
        <v>24</v>
      </c>
      <c r="J27" s="92">
        <v>405</v>
      </c>
      <c r="K27" s="93">
        <v>-7.3529411764705881E-3</v>
      </c>
      <c r="L27" s="91">
        <v>240</v>
      </c>
      <c r="M27" s="92">
        <v>450</v>
      </c>
      <c r="N27" s="93">
        <v>0</v>
      </c>
    </row>
    <row r="28" spans="1:14" ht="12">
      <c r="A28" s="27"/>
      <c r="B28" s="89" t="s">
        <v>172</v>
      </c>
      <c r="C28" s="91">
        <v>624</v>
      </c>
      <c r="D28" s="92">
        <v>315</v>
      </c>
      <c r="E28" s="93">
        <v>4.6511627906976744E-2</v>
      </c>
      <c r="F28" s="91">
        <v>1350</v>
      </c>
      <c r="G28" s="92">
        <v>400</v>
      </c>
      <c r="H28" s="93">
        <v>-0.1111111111111111</v>
      </c>
      <c r="I28" s="91">
        <v>50</v>
      </c>
      <c r="J28" s="92">
        <v>400</v>
      </c>
      <c r="K28" s="93">
        <v>-3.614457831325301E-2</v>
      </c>
      <c r="L28" s="91">
        <v>274</v>
      </c>
      <c r="M28" s="92">
        <v>460</v>
      </c>
      <c r="N28" s="93">
        <v>-4.1666666666666664E-2</v>
      </c>
    </row>
    <row r="29" spans="1:14" ht="12">
      <c r="A29" s="27"/>
      <c r="B29" s="89" t="s">
        <v>173</v>
      </c>
      <c r="C29" s="91">
        <v>172</v>
      </c>
      <c r="D29" s="92">
        <v>340</v>
      </c>
      <c r="E29" s="93">
        <v>-8.1081081081081086E-2</v>
      </c>
      <c r="F29" s="91">
        <v>626</v>
      </c>
      <c r="G29" s="92">
        <v>400</v>
      </c>
      <c r="H29" s="93">
        <v>-8.0459770114942528E-2</v>
      </c>
      <c r="I29" s="91">
        <v>35</v>
      </c>
      <c r="J29" s="92">
        <v>420</v>
      </c>
      <c r="K29" s="93">
        <v>5.5276381909547742E-2</v>
      </c>
      <c r="L29" s="91">
        <v>328</v>
      </c>
      <c r="M29" s="92">
        <v>485</v>
      </c>
      <c r="N29" s="93">
        <v>3.1914893617021274E-2</v>
      </c>
    </row>
    <row r="30" spans="1:14" ht="12">
      <c r="A30" s="27"/>
      <c r="B30" s="89" t="s">
        <v>174</v>
      </c>
      <c r="C30" s="91">
        <v>219</v>
      </c>
      <c r="D30" s="92">
        <v>240</v>
      </c>
      <c r="E30" s="93">
        <v>-5.8823529411764705E-2</v>
      </c>
      <c r="F30" s="91">
        <v>272</v>
      </c>
      <c r="G30" s="92">
        <v>395</v>
      </c>
      <c r="H30" s="93">
        <v>-9.1954022988505746E-2</v>
      </c>
      <c r="I30" s="91">
        <v>48</v>
      </c>
      <c r="J30" s="92">
        <v>397</v>
      </c>
      <c r="K30" s="93">
        <v>-3.8740920096852302E-2</v>
      </c>
      <c r="L30" s="91">
        <v>284</v>
      </c>
      <c r="M30" s="92">
        <v>480</v>
      </c>
      <c r="N30" s="93">
        <v>-0.04</v>
      </c>
    </row>
    <row r="31" spans="1:14" ht="12">
      <c r="A31" s="27"/>
      <c r="B31" s="89" t="s">
        <v>175</v>
      </c>
      <c r="C31" s="91">
        <v>346</v>
      </c>
      <c r="D31" s="92">
        <v>330</v>
      </c>
      <c r="E31" s="93">
        <v>-5.7142857142857141E-2</v>
      </c>
      <c r="F31" s="91">
        <v>841</v>
      </c>
      <c r="G31" s="92">
        <v>410</v>
      </c>
      <c r="H31" s="93">
        <v>-8.8888888888888892E-2</v>
      </c>
      <c r="I31" s="91">
        <v>52</v>
      </c>
      <c r="J31" s="92">
        <v>485</v>
      </c>
      <c r="K31" s="93">
        <v>-9.0056285178236398E-2</v>
      </c>
      <c r="L31" s="91">
        <v>183</v>
      </c>
      <c r="M31" s="92">
        <v>650</v>
      </c>
      <c r="N31" s="93">
        <v>-1.5151515151515152E-2</v>
      </c>
    </row>
    <row r="32" spans="1:14" ht="12">
      <c r="A32" s="27"/>
      <c r="B32" s="89" t="s">
        <v>176</v>
      </c>
      <c r="C32" s="91">
        <v>37</v>
      </c>
      <c r="D32" s="92">
        <v>350</v>
      </c>
      <c r="E32" s="93">
        <v>-9.0909090909090912E-2</v>
      </c>
      <c r="F32" s="91">
        <v>350</v>
      </c>
      <c r="G32" s="92">
        <v>420</v>
      </c>
      <c r="H32" s="93">
        <v>-5.6179775280898875E-2</v>
      </c>
      <c r="I32" s="91">
        <v>27</v>
      </c>
      <c r="J32" s="92">
        <v>475</v>
      </c>
      <c r="K32" s="93">
        <v>3.2608695652173912E-2</v>
      </c>
      <c r="L32" s="91">
        <v>92</v>
      </c>
      <c r="M32" s="92">
        <v>600</v>
      </c>
      <c r="N32" s="93">
        <v>-8.2644628099173556E-3</v>
      </c>
    </row>
    <row r="33" spans="1:14" ht="12">
      <c r="A33" s="27"/>
      <c r="B33" s="89" t="s">
        <v>177</v>
      </c>
      <c r="C33" s="91">
        <v>169</v>
      </c>
      <c r="D33" s="92">
        <v>340</v>
      </c>
      <c r="E33" s="93">
        <v>-5.5555555555555552E-2</v>
      </c>
      <c r="F33" s="91">
        <v>501</v>
      </c>
      <c r="G33" s="92">
        <v>390</v>
      </c>
      <c r="H33" s="93">
        <v>-7.1428571428571425E-2</v>
      </c>
      <c r="I33" s="91">
        <v>37</v>
      </c>
      <c r="J33" s="92">
        <v>400</v>
      </c>
      <c r="K33" s="93">
        <v>0</v>
      </c>
      <c r="L33" s="91">
        <v>228</v>
      </c>
      <c r="M33" s="92">
        <v>450</v>
      </c>
      <c r="N33" s="93">
        <v>-4.2553191489361701E-2</v>
      </c>
    </row>
    <row r="34" spans="1:14" ht="12">
      <c r="A34" s="27"/>
      <c r="B34" s="89" t="s">
        <v>178</v>
      </c>
      <c r="C34" s="91">
        <v>456</v>
      </c>
      <c r="D34" s="92">
        <v>280</v>
      </c>
      <c r="E34" s="93">
        <v>-9.6774193548387094E-2</v>
      </c>
      <c r="F34" s="91">
        <v>943</v>
      </c>
      <c r="G34" s="92">
        <v>360</v>
      </c>
      <c r="H34" s="93">
        <v>-0.1</v>
      </c>
      <c r="I34" s="91">
        <v>55</v>
      </c>
      <c r="J34" s="92">
        <v>400</v>
      </c>
      <c r="K34" s="93">
        <v>0</v>
      </c>
      <c r="L34" s="91">
        <v>225</v>
      </c>
      <c r="M34" s="92">
        <v>420</v>
      </c>
      <c r="N34" s="93">
        <v>-6.6666666666666666E-2</v>
      </c>
    </row>
    <row r="35" spans="1:14" ht="12">
      <c r="A35" s="27"/>
      <c r="B35" s="89" t="s">
        <v>179</v>
      </c>
      <c r="C35" s="91">
        <v>49</v>
      </c>
      <c r="D35" s="92">
        <v>340</v>
      </c>
      <c r="E35" s="93">
        <v>-5.5555555555555552E-2</v>
      </c>
      <c r="F35" s="91">
        <v>268</v>
      </c>
      <c r="G35" s="92">
        <v>400</v>
      </c>
      <c r="H35" s="93">
        <v>-4.7619047619047616E-2</v>
      </c>
      <c r="I35" s="91">
        <v>22</v>
      </c>
      <c r="J35" s="92">
        <v>398</v>
      </c>
      <c r="K35" s="93">
        <v>-5.2380952380952382E-2</v>
      </c>
      <c r="L35" s="91">
        <v>193</v>
      </c>
      <c r="M35" s="92">
        <v>465</v>
      </c>
      <c r="N35" s="93">
        <v>-1.0638297872340425E-2</v>
      </c>
    </row>
    <row r="36" spans="1:14" ht="12">
      <c r="A36" s="27"/>
      <c r="B36" s="89" t="s">
        <v>180</v>
      </c>
      <c r="C36" s="91">
        <v>469</v>
      </c>
      <c r="D36" s="92">
        <v>320</v>
      </c>
      <c r="E36" s="93">
        <v>-8.5714285714285715E-2</v>
      </c>
      <c r="F36" s="91">
        <v>540</v>
      </c>
      <c r="G36" s="92">
        <v>410</v>
      </c>
      <c r="H36" s="93">
        <v>-0.10869565217391304</v>
      </c>
      <c r="I36" s="91">
        <v>44</v>
      </c>
      <c r="J36" s="92">
        <v>573</v>
      </c>
      <c r="K36" s="93">
        <v>5.263157894736842E-3</v>
      </c>
      <c r="L36" s="91">
        <v>61</v>
      </c>
      <c r="M36" s="92">
        <v>705</v>
      </c>
      <c r="N36" s="93">
        <v>2.9197080291970802E-2</v>
      </c>
    </row>
    <row r="37" spans="1:14" ht="12">
      <c r="A37" s="27"/>
      <c r="B37" s="89" t="s">
        <v>181</v>
      </c>
      <c r="C37" s="91">
        <v>115</v>
      </c>
      <c r="D37" s="92">
        <v>355</v>
      </c>
      <c r="E37" s="93">
        <v>-1.3888888888888888E-2</v>
      </c>
      <c r="F37" s="91">
        <v>411</v>
      </c>
      <c r="G37" s="92">
        <v>420</v>
      </c>
      <c r="H37" s="93">
        <v>-9.6774193548387094E-2</v>
      </c>
      <c r="I37" s="91">
        <v>27</v>
      </c>
      <c r="J37" s="92">
        <v>400</v>
      </c>
      <c r="K37" s="93">
        <v>-4.7619047619047616E-2</v>
      </c>
      <c r="L37" s="91">
        <v>613</v>
      </c>
      <c r="M37" s="92">
        <v>450</v>
      </c>
      <c r="N37" s="93">
        <v>-2.1739130434782608E-2</v>
      </c>
    </row>
    <row r="38" spans="1:14" ht="12">
      <c r="A38" s="27"/>
      <c r="B38" s="89" t="s">
        <v>182</v>
      </c>
      <c r="C38" s="91">
        <v>843</v>
      </c>
      <c r="D38" s="92">
        <v>300</v>
      </c>
      <c r="E38" s="93">
        <v>-7.6923076923076927E-2</v>
      </c>
      <c r="F38" s="91">
        <v>934</v>
      </c>
      <c r="G38" s="92">
        <v>400</v>
      </c>
      <c r="H38" s="93">
        <v>-0.13043478260869565</v>
      </c>
      <c r="I38" s="91">
        <v>42</v>
      </c>
      <c r="J38" s="92">
        <v>595</v>
      </c>
      <c r="K38" s="93">
        <v>0</v>
      </c>
      <c r="L38" s="91">
        <v>86</v>
      </c>
      <c r="M38" s="92">
        <v>765</v>
      </c>
      <c r="N38" s="93">
        <v>0.02</v>
      </c>
    </row>
    <row r="39" spans="1:14" ht="12">
      <c r="A39" s="27"/>
      <c r="B39" s="89" t="s">
        <v>183</v>
      </c>
      <c r="C39" s="91">
        <v>84</v>
      </c>
      <c r="D39" s="92">
        <v>338</v>
      </c>
      <c r="E39" s="93">
        <v>-9.8666666666666666E-2</v>
      </c>
      <c r="F39" s="91">
        <v>544</v>
      </c>
      <c r="G39" s="92">
        <v>400</v>
      </c>
      <c r="H39" s="93">
        <v>-9.0909090909090912E-2</v>
      </c>
      <c r="I39" s="91">
        <v>40</v>
      </c>
      <c r="J39" s="92">
        <v>510</v>
      </c>
      <c r="K39" s="93">
        <v>-9.7087378640776691E-3</v>
      </c>
      <c r="L39" s="91">
        <v>119</v>
      </c>
      <c r="M39" s="92">
        <v>670</v>
      </c>
      <c r="N39" s="93">
        <v>-7.4074074074074077E-3</v>
      </c>
    </row>
    <row r="40" spans="1:14" ht="12">
      <c r="A40" s="27"/>
      <c r="B40" s="89" t="s">
        <v>184</v>
      </c>
      <c r="C40" s="91">
        <v>18</v>
      </c>
      <c r="D40" s="92">
        <v>338</v>
      </c>
      <c r="E40" s="93">
        <v>-8.6486486486486491E-2</v>
      </c>
      <c r="F40" s="91">
        <v>144</v>
      </c>
      <c r="G40" s="92">
        <v>395</v>
      </c>
      <c r="H40" s="93">
        <v>-3.6585365853658534E-2</v>
      </c>
      <c r="I40" s="91">
        <v>19</v>
      </c>
      <c r="J40" s="92">
        <v>400</v>
      </c>
      <c r="K40" s="93">
        <v>-4.7619047619047616E-2</v>
      </c>
      <c r="L40" s="91">
        <v>258</v>
      </c>
      <c r="M40" s="92">
        <v>460</v>
      </c>
      <c r="N40" s="93">
        <v>0</v>
      </c>
    </row>
    <row r="41" spans="1:14" ht="12">
      <c r="A41" s="27"/>
      <c r="B41" s="89" t="s">
        <v>185</v>
      </c>
      <c r="C41" s="91">
        <v>84</v>
      </c>
      <c r="D41" s="92">
        <v>330</v>
      </c>
      <c r="E41" s="93">
        <v>-1.4925373134328358E-2</v>
      </c>
      <c r="F41" s="91">
        <v>246</v>
      </c>
      <c r="G41" s="92">
        <v>380</v>
      </c>
      <c r="H41" s="93">
        <v>-1.2987012987012988E-2</v>
      </c>
      <c r="I41" s="91">
        <v>54</v>
      </c>
      <c r="J41" s="92">
        <v>400</v>
      </c>
      <c r="K41" s="93">
        <v>0</v>
      </c>
      <c r="L41" s="91">
        <v>224</v>
      </c>
      <c r="M41" s="92">
        <v>450</v>
      </c>
      <c r="N41" s="93">
        <v>2.2727272727272728E-2</v>
      </c>
    </row>
    <row r="42" spans="1:14" ht="12">
      <c r="A42" s="27"/>
      <c r="B42" s="89" t="s">
        <v>186</v>
      </c>
      <c r="C42" s="91">
        <v>53</v>
      </c>
      <c r="D42" s="92">
        <v>350</v>
      </c>
      <c r="E42" s="93">
        <v>3.5502958579881658E-2</v>
      </c>
      <c r="F42" s="91">
        <v>218</v>
      </c>
      <c r="G42" s="92">
        <v>388</v>
      </c>
      <c r="H42" s="93">
        <v>2.1052631578947368E-2</v>
      </c>
      <c r="I42" s="91">
        <v>23</v>
      </c>
      <c r="J42" s="92">
        <v>390</v>
      </c>
      <c r="K42" s="93">
        <v>-2.5000000000000001E-2</v>
      </c>
      <c r="L42" s="91">
        <v>349</v>
      </c>
      <c r="M42" s="92">
        <v>450</v>
      </c>
      <c r="N42" s="93">
        <v>0</v>
      </c>
    </row>
    <row r="43" spans="1:14" ht="12">
      <c r="A43" s="89"/>
      <c r="B43" s="89" t="s">
        <v>37</v>
      </c>
      <c r="C43" s="91">
        <v>3982</v>
      </c>
      <c r="D43" s="92">
        <v>320</v>
      </c>
      <c r="E43" s="93">
        <v>-5.8823529411764705E-2</v>
      </c>
      <c r="F43" s="91">
        <v>8735</v>
      </c>
      <c r="G43" s="92">
        <v>400</v>
      </c>
      <c r="H43" s="93">
        <v>-6.9767441860465115E-2</v>
      </c>
      <c r="I43" s="91">
        <v>619</v>
      </c>
      <c r="J43" s="92">
        <v>420</v>
      </c>
      <c r="K43" s="93">
        <v>-3.4482758620689655E-2</v>
      </c>
      <c r="L43" s="91">
        <v>3935</v>
      </c>
      <c r="M43" s="92">
        <v>475</v>
      </c>
      <c r="N43" s="93">
        <v>-1.0416666666666666E-2</v>
      </c>
    </row>
    <row r="44" spans="1:14" ht="12">
      <c r="A44" s="89" t="s">
        <v>18</v>
      </c>
      <c r="B44" s="89" t="s">
        <v>187</v>
      </c>
      <c r="C44" s="91">
        <v>49</v>
      </c>
      <c r="D44" s="92">
        <v>310</v>
      </c>
      <c r="E44" s="93">
        <v>0.10714285714285714</v>
      </c>
      <c r="F44" s="91">
        <v>506</v>
      </c>
      <c r="G44" s="92">
        <v>400</v>
      </c>
      <c r="H44" s="93">
        <v>3.896103896103896E-2</v>
      </c>
      <c r="I44" s="91">
        <v>56</v>
      </c>
      <c r="J44" s="92">
        <v>423</v>
      </c>
      <c r="K44" s="93">
        <v>5.7500000000000002E-2</v>
      </c>
      <c r="L44" s="91">
        <v>262</v>
      </c>
      <c r="M44" s="92">
        <v>500</v>
      </c>
      <c r="N44" s="93">
        <v>5.2631578947368418E-2</v>
      </c>
    </row>
    <row r="45" spans="1:14" ht="12">
      <c r="A45" s="27"/>
      <c r="B45" s="89" t="s">
        <v>188</v>
      </c>
      <c r="C45" s="91">
        <v>231</v>
      </c>
      <c r="D45" s="92">
        <v>300</v>
      </c>
      <c r="E45" s="93">
        <v>-6.25E-2</v>
      </c>
      <c r="F45" s="91">
        <v>869</v>
      </c>
      <c r="G45" s="92">
        <v>415</v>
      </c>
      <c r="H45" s="93">
        <v>-3.4883720930232558E-2</v>
      </c>
      <c r="I45" s="91">
        <v>74</v>
      </c>
      <c r="J45" s="92">
        <v>475</v>
      </c>
      <c r="K45" s="93">
        <v>5.5555555555555552E-2</v>
      </c>
      <c r="L45" s="91">
        <v>395</v>
      </c>
      <c r="M45" s="92">
        <v>575</v>
      </c>
      <c r="N45" s="93">
        <v>4.5454545454545456E-2</v>
      </c>
    </row>
    <row r="46" spans="1:14" ht="12">
      <c r="A46" s="27"/>
      <c r="B46" s="89" t="s">
        <v>189</v>
      </c>
      <c r="C46" s="91">
        <v>95</v>
      </c>
      <c r="D46" s="92">
        <v>380</v>
      </c>
      <c r="E46" s="93">
        <v>-0.05</v>
      </c>
      <c r="F46" s="91">
        <v>396</v>
      </c>
      <c r="G46" s="92">
        <v>520</v>
      </c>
      <c r="H46" s="93">
        <v>-5.4545454545454543E-2</v>
      </c>
      <c r="I46" s="91">
        <v>26</v>
      </c>
      <c r="J46" s="92">
        <v>620</v>
      </c>
      <c r="K46" s="93">
        <v>-6.0606060606060608E-2</v>
      </c>
      <c r="L46" s="91">
        <v>124</v>
      </c>
      <c r="M46" s="92">
        <v>950</v>
      </c>
      <c r="N46" s="93">
        <v>9.1954022988505746E-2</v>
      </c>
    </row>
    <row r="47" spans="1:14" ht="12">
      <c r="A47" s="27"/>
      <c r="B47" s="89" t="s">
        <v>190</v>
      </c>
      <c r="C47" s="91" t="s">
        <v>41</v>
      </c>
      <c r="D47" s="92" t="s">
        <v>41</v>
      </c>
      <c r="E47" s="93" t="s">
        <v>41</v>
      </c>
      <c r="F47" s="91">
        <v>80</v>
      </c>
      <c r="G47" s="92">
        <v>460</v>
      </c>
      <c r="H47" s="93">
        <v>-3.1578947368421054E-2</v>
      </c>
      <c r="I47" s="91">
        <v>26</v>
      </c>
      <c r="J47" s="92">
        <v>550</v>
      </c>
      <c r="K47" s="93">
        <v>0</v>
      </c>
      <c r="L47" s="91">
        <v>94</v>
      </c>
      <c r="M47" s="92">
        <v>745</v>
      </c>
      <c r="N47" s="93">
        <v>7.1942446043165464E-2</v>
      </c>
    </row>
    <row r="48" spans="1:14" ht="12">
      <c r="A48" s="27"/>
      <c r="B48" s="89" t="s">
        <v>191</v>
      </c>
      <c r="C48" s="91">
        <v>427</v>
      </c>
      <c r="D48" s="92">
        <v>290</v>
      </c>
      <c r="E48" s="93">
        <v>-7.9365079365079361E-2</v>
      </c>
      <c r="F48" s="91">
        <v>769</v>
      </c>
      <c r="G48" s="92">
        <v>410</v>
      </c>
      <c r="H48" s="93">
        <v>-0.10869565217391304</v>
      </c>
      <c r="I48" s="91">
        <v>22</v>
      </c>
      <c r="J48" s="92">
        <v>423</v>
      </c>
      <c r="K48" s="93">
        <v>-0.13673469387755102</v>
      </c>
      <c r="L48" s="91">
        <v>66</v>
      </c>
      <c r="M48" s="92">
        <v>550</v>
      </c>
      <c r="N48" s="93">
        <v>-6.7796610169491525E-2</v>
      </c>
    </row>
    <row r="49" spans="1:14" ht="12">
      <c r="A49" s="27"/>
      <c r="B49" s="89" t="s">
        <v>192</v>
      </c>
      <c r="C49" s="91">
        <v>663</v>
      </c>
      <c r="D49" s="92">
        <v>300</v>
      </c>
      <c r="E49" s="93">
        <v>-6.25E-2</v>
      </c>
      <c r="F49" s="91">
        <v>1209</v>
      </c>
      <c r="G49" s="92">
        <v>400</v>
      </c>
      <c r="H49" s="93">
        <v>-0.14893617021276595</v>
      </c>
      <c r="I49" s="91">
        <v>59</v>
      </c>
      <c r="J49" s="92">
        <v>500</v>
      </c>
      <c r="K49" s="93">
        <v>0</v>
      </c>
      <c r="L49" s="91">
        <v>149</v>
      </c>
      <c r="M49" s="92">
        <v>650</v>
      </c>
      <c r="N49" s="93">
        <v>-3.7037037037037035E-2</v>
      </c>
    </row>
    <row r="50" spans="1:14" ht="12">
      <c r="A50" s="27"/>
      <c r="B50" s="89" t="s">
        <v>193</v>
      </c>
      <c r="C50" s="91">
        <v>146</v>
      </c>
      <c r="D50" s="92">
        <v>350</v>
      </c>
      <c r="E50" s="93">
        <v>0</v>
      </c>
      <c r="F50" s="91">
        <v>748</v>
      </c>
      <c r="G50" s="92">
        <v>400</v>
      </c>
      <c r="H50" s="93">
        <v>-4.7619047619047616E-2</v>
      </c>
      <c r="I50" s="91">
        <v>68</v>
      </c>
      <c r="J50" s="92">
        <v>480</v>
      </c>
      <c r="K50" s="93">
        <v>4.1841004184100415E-3</v>
      </c>
      <c r="L50" s="91">
        <v>376</v>
      </c>
      <c r="M50" s="92">
        <v>550</v>
      </c>
      <c r="N50" s="93">
        <v>3.6496350364963502E-3</v>
      </c>
    </row>
    <row r="51" spans="1:14" ht="12">
      <c r="A51" s="27"/>
      <c r="B51" s="89" t="s">
        <v>194</v>
      </c>
      <c r="C51" s="91">
        <v>276</v>
      </c>
      <c r="D51" s="92">
        <v>300</v>
      </c>
      <c r="E51" s="93">
        <v>-0.14285714285714285</v>
      </c>
      <c r="F51" s="91">
        <v>402</v>
      </c>
      <c r="G51" s="92">
        <v>450</v>
      </c>
      <c r="H51" s="93">
        <v>-7.0247933884297523E-2</v>
      </c>
      <c r="I51" s="91">
        <v>15</v>
      </c>
      <c r="J51" s="92">
        <v>599</v>
      </c>
      <c r="K51" s="93">
        <v>0.19800000000000001</v>
      </c>
      <c r="L51" s="91">
        <v>37</v>
      </c>
      <c r="M51" s="92">
        <v>750</v>
      </c>
      <c r="N51" s="93">
        <v>7.9136690647482008E-2</v>
      </c>
    </row>
    <row r="52" spans="1:14" ht="12">
      <c r="A52" s="27"/>
      <c r="B52" s="89" t="s">
        <v>195</v>
      </c>
      <c r="C52" s="91">
        <v>161</v>
      </c>
      <c r="D52" s="92">
        <v>340</v>
      </c>
      <c r="E52" s="93">
        <v>-8.1081081081081086E-2</v>
      </c>
      <c r="F52" s="91">
        <v>440</v>
      </c>
      <c r="G52" s="92">
        <v>490</v>
      </c>
      <c r="H52" s="93">
        <v>-1.0101010101010102E-2</v>
      </c>
      <c r="I52" s="91">
        <v>39</v>
      </c>
      <c r="J52" s="92">
        <v>550</v>
      </c>
      <c r="K52" s="93">
        <v>4.7619047619047616E-2</v>
      </c>
      <c r="L52" s="91">
        <v>184</v>
      </c>
      <c r="M52" s="92">
        <v>750</v>
      </c>
      <c r="N52" s="93">
        <v>7.4498567335243557E-2</v>
      </c>
    </row>
    <row r="53" spans="1:14" ht="12">
      <c r="A53" s="27"/>
      <c r="B53" s="89" t="s">
        <v>196</v>
      </c>
      <c r="C53" s="91">
        <v>145</v>
      </c>
      <c r="D53" s="92">
        <v>325</v>
      </c>
      <c r="E53" s="93">
        <v>-7.1428571428571425E-2</v>
      </c>
      <c r="F53" s="91">
        <v>248</v>
      </c>
      <c r="G53" s="92">
        <v>425</v>
      </c>
      <c r="H53" s="93">
        <v>-5.5555555555555552E-2</v>
      </c>
      <c r="I53" s="91">
        <v>16</v>
      </c>
      <c r="J53" s="92">
        <v>638</v>
      </c>
      <c r="K53" s="93">
        <v>-1.8461538461538463E-2</v>
      </c>
      <c r="L53" s="91">
        <v>60</v>
      </c>
      <c r="M53" s="92">
        <v>800</v>
      </c>
      <c r="N53" s="93">
        <v>-3.0303030303030304E-2</v>
      </c>
    </row>
    <row r="54" spans="1:14" ht="12">
      <c r="A54" s="27"/>
      <c r="B54" s="89" t="s">
        <v>197</v>
      </c>
      <c r="C54" s="91">
        <v>381</v>
      </c>
      <c r="D54" s="92">
        <v>300</v>
      </c>
      <c r="E54" s="93">
        <v>-3.2258064516129031E-2</v>
      </c>
      <c r="F54" s="91">
        <v>552</v>
      </c>
      <c r="G54" s="92">
        <v>395</v>
      </c>
      <c r="H54" s="93">
        <v>-0.12222222222222222</v>
      </c>
      <c r="I54" s="91">
        <v>43</v>
      </c>
      <c r="J54" s="92">
        <v>520</v>
      </c>
      <c r="K54" s="93">
        <v>9.7087378640776691E-3</v>
      </c>
      <c r="L54" s="91">
        <v>152</v>
      </c>
      <c r="M54" s="92">
        <v>585</v>
      </c>
      <c r="N54" s="93">
        <v>-7.1428571428571425E-2</v>
      </c>
    </row>
    <row r="55" spans="1:14" ht="12">
      <c r="A55" s="27"/>
      <c r="B55" s="89" t="s">
        <v>198</v>
      </c>
      <c r="C55" s="91">
        <v>261</v>
      </c>
      <c r="D55" s="92">
        <v>310</v>
      </c>
      <c r="E55" s="93">
        <v>0</v>
      </c>
      <c r="F55" s="91">
        <v>550</v>
      </c>
      <c r="G55" s="92">
        <v>410</v>
      </c>
      <c r="H55" s="93">
        <v>2.5000000000000001E-2</v>
      </c>
      <c r="I55" s="91">
        <v>29</v>
      </c>
      <c r="J55" s="92">
        <v>480</v>
      </c>
      <c r="K55" s="93">
        <v>6.6666666666666666E-2</v>
      </c>
      <c r="L55" s="91">
        <v>138</v>
      </c>
      <c r="M55" s="92">
        <v>600</v>
      </c>
      <c r="N55" s="93">
        <v>5.2631578947368418E-2</v>
      </c>
    </row>
    <row r="56" spans="1:14" ht="12">
      <c r="A56" s="27"/>
      <c r="B56" s="89" t="s">
        <v>199</v>
      </c>
      <c r="C56" s="91">
        <v>270</v>
      </c>
      <c r="D56" s="92">
        <v>280</v>
      </c>
      <c r="E56" s="93">
        <v>-6.6666666666666666E-2</v>
      </c>
      <c r="F56" s="91">
        <v>435</v>
      </c>
      <c r="G56" s="92">
        <v>395</v>
      </c>
      <c r="H56" s="93">
        <v>-0.10227272727272728</v>
      </c>
      <c r="I56" s="91">
        <v>33</v>
      </c>
      <c r="J56" s="92">
        <v>435</v>
      </c>
      <c r="K56" s="93">
        <v>-3.3333333333333333E-2</v>
      </c>
      <c r="L56" s="91">
        <v>85</v>
      </c>
      <c r="M56" s="92">
        <v>550</v>
      </c>
      <c r="N56" s="93">
        <v>3.6496350364963502E-3</v>
      </c>
    </row>
    <row r="57" spans="1:14" ht="12">
      <c r="A57" s="89"/>
      <c r="B57" s="89" t="s">
        <v>37</v>
      </c>
      <c r="C57" s="91">
        <v>3108</v>
      </c>
      <c r="D57" s="92">
        <v>305</v>
      </c>
      <c r="E57" s="93">
        <v>-4.6875E-2</v>
      </c>
      <c r="F57" s="91">
        <v>7204</v>
      </c>
      <c r="G57" s="92">
        <v>410</v>
      </c>
      <c r="H57" s="93">
        <v>-7.8651685393258425E-2</v>
      </c>
      <c r="I57" s="91">
        <v>506</v>
      </c>
      <c r="J57" s="92">
        <v>490</v>
      </c>
      <c r="K57" s="93">
        <v>3.1578947368421054E-2</v>
      </c>
      <c r="L57" s="91">
        <v>2122</v>
      </c>
      <c r="M57" s="92">
        <v>600</v>
      </c>
      <c r="N57" s="93">
        <v>2.9159519725557463E-2</v>
      </c>
    </row>
    <row r="58" spans="1:14" ht="12">
      <c r="A58" s="89" t="s">
        <v>200</v>
      </c>
      <c r="B58" s="89" t="s">
        <v>201</v>
      </c>
      <c r="C58" s="91">
        <v>108</v>
      </c>
      <c r="D58" s="92">
        <v>280</v>
      </c>
      <c r="E58" s="93">
        <v>-5.0847457627118647E-2</v>
      </c>
      <c r="F58" s="91">
        <v>681</v>
      </c>
      <c r="G58" s="92">
        <v>350</v>
      </c>
      <c r="H58" s="93">
        <v>0</v>
      </c>
      <c r="I58" s="91">
        <v>153</v>
      </c>
      <c r="J58" s="92">
        <v>360</v>
      </c>
      <c r="K58" s="93">
        <v>-2.7027027027027029E-2</v>
      </c>
      <c r="L58" s="91">
        <v>1345</v>
      </c>
      <c r="M58" s="92">
        <v>380</v>
      </c>
      <c r="N58" s="93">
        <v>-2.564102564102564E-2</v>
      </c>
    </row>
    <row r="59" spans="1:14" ht="12">
      <c r="A59" s="27"/>
      <c r="B59" s="89" t="s">
        <v>202</v>
      </c>
      <c r="C59" s="91">
        <v>669</v>
      </c>
      <c r="D59" s="92">
        <v>290</v>
      </c>
      <c r="E59" s="93">
        <v>-1.6949152542372881E-2</v>
      </c>
      <c r="F59" s="91">
        <v>806</v>
      </c>
      <c r="G59" s="92">
        <v>380</v>
      </c>
      <c r="H59" s="93">
        <v>-0.05</v>
      </c>
      <c r="I59" s="91">
        <v>141</v>
      </c>
      <c r="J59" s="92">
        <v>450</v>
      </c>
      <c r="K59" s="93">
        <v>0</v>
      </c>
      <c r="L59" s="91">
        <v>162</v>
      </c>
      <c r="M59" s="92">
        <v>495</v>
      </c>
      <c r="N59" s="93">
        <v>-0.01</v>
      </c>
    </row>
    <row r="60" spans="1:14" ht="12">
      <c r="A60" s="27"/>
      <c r="B60" s="89" t="s">
        <v>203</v>
      </c>
      <c r="C60" s="91">
        <v>239</v>
      </c>
      <c r="D60" s="92">
        <v>320</v>
      </c>
      <c r="E60" s="93">
        <v>-8.5714285714285715E-2</v>
      </c>
      <c r="F60" s="91">
        <v>407</v>
      </c>
      <c r="G60" s="92">
        <v>390</v>
      </c>
      <c r="H60" s="93">
        <v>-2.5000000000000001E-2</v>
      </c>
      <c r="I60" s="91">
        <v>41</v>
      </c>
      <c r="J60" s="92">
        <v>390</v>
      </c>
      <c r="K60" s="93">
        <v>-1.2658227848101266E-2</v>
      </c>
      <c r="L60" s="91">
        <v>328</v>
      </c>
      <c r="M60" s="92">
        <v>428</v>
      </c>
      <c r="N60" s="93">
        <v>-4.6511627906976744E-3</v>
      </c>
    </row>
    <row r="61" spans="1:14" ht="12">
      <c r="A61" s="27"/>
      <c r="B61" s="89" t="s">
        <v>11</v>
      </c>
      <c r="C61" s="91">
        <v>20</v>
      </c>
      <c r="D61" s="92">
        <v>352</v>
      </c>
      <c r="E61" s="93">
        <v>2.0289855072463767E-2</v>
      </c>
      <c r="F61" s="91">
        <v>106</v>
      </c>
      <c r="G61" s="92">
        <v>290</v>
      </c>
      <c r="H61" s="93">
        <v>3.5714285714285712E-2</v>
      </c>
      <c r="I61" s="91">
        <v>36</v>
      </c>
      <c r="J61" s="92">
        <v>298</v>
      </c>
      <c r="K61" s="93">
        <v>2.7586206896551724E-2</v>
      </c>
      <c r="L61" s="91">
        <v>1038</v>
      </c>
      <c r="M61" s="92">
        <v>330</v>
      </c>
      <c r="N61" s="93">
        <v>0</v>
      </c>
    </row>
    <row r="62" spans="1:14" ht="12">
      <c r="A62" s="27"/>
      <c r="B62" s="89" t="s">
        <v>204</v>
      </c>
      <c r="C62" s="91">
        <v>78</v>
      </c>
      <c r="D62" s="92">
        <v>290</v>
      </c>
      <c r="E62" s="93">
        <v>0</v>
      </c>
      <c r="F62" s="91">
        <v>137</v>
      </c>
      <c r="G62" s="92">
        <v>380</v>
      </c>
      <c r="H62" s="93">
        <v>-2.564102564102564E-2</v>
      </c>
      <c r="I62" s="91">
        <v>97</v>
      </c>
      <c r="J62" s="92">
        <v>450</v>
      </c>
      <c r="K62" s="93">
        <v>-3.2258064516129031E-2</v>
      </c>
      <c r="L62" s="91">
        <v>215</v>
      </c>
      <c r="M62" s="92">
        <v>550</v>
      </c>
      <c r="N62" s="93">
        <v>0</v>
      </c>
    </row>
    <row r="63" spans="1:14" ht="12">
      <c r="A63" s="27"/>
      <c r="B63" s="89" t="s">
        <v>205</v>
      </c>
      <c r="C63" s="91">
        <v>49</v>
      </c>
      <c r="D63" s="92">
        <v>250</v>
      </c>
      <c r="E63" s="93">
        <v>-0.10714285714285714</v>
      </c>
      <c r="F63" s="91">
        <v>349</v>
      </c>
      <c r="G63" s="92">
        <v>320</v>
      </c>
      <c r="H63" s="93">
        <v>-3.0303030303030304E-2</v>
      </c>
      <c r="I63" s="91">
        <v>71</v>
      </c>
      <c r="J63" s="92">
        <v>320</v>
      </c>
      <c r="K63" s="93">
        <v>-3.0303030303030304E-2</v>
      </c>
      <c r="L63" s="91">
        <v>675</v>
      </c>
      <c r="M63" s="92">
        <v>350</v>
      </c>
      <c r="N63" s="93">
        <v>-1.4084507042253521E-2</v>
      </c>
    </row>
    <row r="64" spans="1:14" ht="12">
      <c r="A64" s="27"/>
      <c r="B64" s="89" t="s">
        <v>206</v>
      </c>
      <c r="C64" s="91">
        <v>142</v>
      </c>
      <c r="D64" s="92">
        <v>233</v>
      </c>
      <c r="E64" s="93">
        <v>-6.8000000000000005E-2</v>
      </c>
      <c r="F64" s="91">
        <v>269</v>
      </c>
      <c r="G64" s="92">
        <v>320</v>
      </c>
      <c r="H64" s="93">
        <v>-3.0303030303030304E-2</v>
      </c>
      <c r="I64" s="91">
        <v>103</v>
      </c>
      <c r="J64" s="92">
        <v>350</v>
      </c>
      <c r="K64" s="93">
        <v>0</v>
      </c>
      <c r="L64" s="91">
        <v>506</v>
      </c>
      <c r="M64" s="92">
        <v>360</v>
      </c>
      <c r="N64" s="93">
        <v>-2.7027027027027029E-2</v>
      </c>
    </row>
    <row r="65" spans="1:14" ht="12">
      <c r="A65" s="27"/>
      <c r="B65" s="89" t="s">
        <v>207</v>
      </c>
      <c r="C65" s="91" t="s">
        <v>41</v>
      </c>
      <c r="D65" s="92" t="s">
        <v>41</v>
      </c>
      <c r="E65" s="93" t="s">
        <v>41</v>
      </c>
      <c r="F65" s="91">
        <v>127</v>
      </c>
      <c r="G65" s="92">
        <v>360</v>
      </c>
      <c r="H65" s="93">
        <v>0</v>
      </c>
      <c r="I65" s="91">
        <v>46</v>
      </c>
      <c r="J65" s="92">
        <v>365</v>
      </c>
      <c r="K65" s="93">
        <v>4.2857142857142858E-2</v>
      </c>
      <c r="L65" s="91">
        <v>945</v>
      </c>
      <c r="M65" s="92">
        <v>390</v>
      </c>
      <c r="N65" s="93">
        <v>0</v>
      </c>
    </row>
    <row r="66" spans="1:14" ht="12">
      <c r="A66" s="27"/>
      <c r="B66" s="89" t="s">
        <v>208</v>
      </c>
      <c r="C66" s="91">
        <v>81</v>
      </c>
      <c r="D66" s="92">
        <v>295</v>
      </c>
      <c r="E66" s="93">
        <v>4.2402826855123678E-2</v>
      </c>
      <c r="F66" s="91">
        <v>643</v>
      </c>
      <c r="G66" s="92">
        <v>310</v>
      </c>
      <c r="H66" s="93">
        <v>-1.5873015873015872E-2</v>
      </c>
      <c r="I66" s="91">
        <v>150</v>
      </c>
      <c r="J66" s="92">
        <v>320</v>
      </c>
      <c r="K66" s="93">
        <v>-1.5384615384615385E-2</v>
      </c>
      <c r="L66" s="91">
        <v>3051</v>
      </c>
      <c r="M66" s="92">
        <v>350</v>
      </c>
      <c r="N66" s="93">
        <v>0</v>
      </c>
    </row>
    <row r="67" spans="1:14" ht="12">
      <c r="A67" s="27"/>
      <c r="B67" s="89" t="s">
        <v>209</v>
      </c>
      <c r="C67" s="91">
        <v>189</v>
      </c>
      <c r="D67" s="92">
        <v>260</v>
      </c>
      <c r="E67" s="93">
        <v>-3.7037037037037035E-2</v>
      </c>
      <c r="F67" s="91">
        <v>436</v>
      </c>
      <c r="G67" s="92">
        <v>350</v>
      </c>
      <c r="H67" s="93">
        <v>-2.7777777777777776E-2</v>
      </c>
      <c r="I67" s="91">
        <v>119</v>
      </c>
      <c r="J67" s="92">
        <v>399</v>
      </c>
      <c r="K67" s="93">
        <v>2.3076923076923078E-2</v>
      </c>
      <c r="L67" s="91">
        <v>300</v>
      </c>
      <c r="M67" s="92">
        <v>450</v>
      </c>
      <c r="N67" s="93">
        <v>-1.098901098901099E-2</v>
      </c>
    </row>
    <row r="68" spans="1:14" ht="12">
      <c r="A68" s="27"/>
      <c r="B68" s="89" t="s">
        <v>210</v>
      </c>
      <c r="C68" s="91">
        <v>67</v>
      </c>
      <c r="D68" s="92">
        <v>350</v>
      </c>
      <c r="E68" s="93">
        <v>6.0606060606060608E-2</v>
      </c>
      <c r="F68" s="91">
        <v>173</v>
      </c>
      <c r="G68" s="92">
        <v>400</v>
      </c>
      <c r="H68" s="93">
        <v>-6.9767441860465115E-2</v>
      </c>
      <c r="I68" s="91">
        <v>38</v>
      </c>
      <c r="J68" s="92">
        <v>500</v>
      </c>
      <c r="K68" s="93">
        <v>2.0408163265306121E-2</v>
      </c>
      <c r="L68" s="91">
        <v>123</v>
      </c>
      <c r="M68" s="92">
        <v>620</v>
      </c>
      <c r="N68" s="93">
        <v>-3.875968992248062E-2</v>
      </c>
    </row>
    <row r="69" spans="1:14" ht="12">
      <c r="A69" s="27"/>
      <c r="B69" s="89" t="s">
        <v>211</v>
      </c>
      <c r="C69" s="91">
        <v>174</v>
      </c>
      <c r="D69" s="92">
        <v>270</v>
      </c>
      <c r="E69" s="93">
        <v>-6.8965517241379309E-2</v>
      </c>
      <c r="F69" s="91">
        <v>364</v>
      </c>
      <c r="G69" s="92">
        <v>388</v>
      </c>
      <c r="H69" s="93">
        <v>7.7922077922077922E-3</v>
      </c>
      <c r="I69" s="91">
        <v>194</v>
      </c>
      <c r="J69" s="92">
        <v>500</v>
      </c>
      <c r="K69" s="93">
        <v>0</v>
      </c>
      <c r="L69" s="91">
        <v>374</v>
      </c>
      <c r="M69" s="92">
        <v>575</v>
      </c>
      <c r="N69" s="93">
        <v>8.771929824561403E-3</v>
      </c>
    </row>
    <row r="70" spans="1:14" ht="12">
      <c r="A70" s="89"/>
      <c r="B70" s="89" t="s">
        <v>37</v>
      </c>
      <c r="C70" s="91">
        <v>1824</v>
      </c>
      <c r="D70" s="92">
        <v>290</v>
      </c>
      <c r="E70" s="93">
        <v>-3.3333333333333333E-2</v>
      </c>
      <c r="F70" s="91">
        <v>4498</v>
      </c>
      <c r="G70" s="92">
        <v>349</v>
      </c>
      <c r="H70" s="93">
        <v>-2.8571428571428571E-3</v>
      </c>
      <c r="I70" s="91">
        <v>1189</v>
      </c>
      <c r="J70" s="92">
        <v>380</v>
      </c>
      <c r="K70" s="93">
        <v>-2.564102564102564E-2</v>
      </c>
      <c r="L70" s="91">
        <v>9062</v>
      </c>
      <c r="M70" s="92">
        <v>360</v>
      </c>
      <c r="N70" s="93">
        <v>-2.7027027027027029E-2</v>
      </c>
    </row>
    <row r="71" spans="1:14" ht="12">
      <c r="A71" s="89" t="s">
        <v>20</v>
      </c>
      <c r="B71" s="89" t="s">
        <v>212</v>
      </c>
      <c r="C71" s="91">
        <v>62</v>
      </c>
      <c r="D71" s="92">
        <v>250</v>
      </c>
      <c r="E71" s="93">
        <v>-1.9607843137254902E-2</v>
      </c>
      <c r="F71" s="91">
        <v>238</v>
      </c>
      <c r="G71" s="92">
        <v>340</v>
      </c>
      <c r="H71" s="93">
        <v>-2.8571428571428571E-2</v>
      </c>
      <c r="I71" s="91">
        <v>73</v>
      </c>
      <c r="J71" s="92">
        <v>330</v>
      </c>
      <c r="K71" s="93">
        <v>-5.7142857142857141E-2</v>
      </c>
      <c r="L71" s="91">
        <v>674</v>
      </c>
      <c r="M71" s="92">
        <v>365</v>
      </c>
      <c r="N71" s="93">
        <v>-1.3513513513513514E-2</v>
      </c>
    </row>
    <row r="72" spans="1:14" ht="12">
      <c r="A72" s="27"/>
      <c r="B72" s="89" t="s">
        <v>213</v>
      </c>
      <c r="C72" s="91">
        <v>578</v>
      </c>
      <c r="D72" s="92">
        <v>320</v>
      </c>
      <c r="E72" s="93">
        <v>-0.1111111111111111</v>
      </c>
      <c r="F72" s="91">
        <v>873</v>
      </c>
      <c r="G72" s="92">
        <v>400</v>
      </c>
      <c r="H72" s="93">
        <v>-0.13043478260869565</v>
      </c>
      <c r="I72" s="91">
        <v>227</v>
      </c>
      <c r="J72" s="92">
        <v>540</v>
      </c>
      <c r="K72" s="93">
        <v>-1.8181818181818181E-2</v>
      </c>
      <c r="L72" s="91">
        <v>211</v>
      </c>
      <c r="M72" s="92">
        <v>670</v>
      </c>
      <c r="N72" s="93">
        <v>-7.4074074074074077E-3</v>
      </c>
    </row>
    <row r="73" spans="1:14" ht="12">
      <c r="A73" s="27"/>
      <c r="B73" s="89" t="s">
        <v>214</v>
      </c>
      <c r="C73" s="91">
        <v>166</v>
      </c>
      <c r="D73" s="92">
        <v>310</v>
      </c>
      <c r="E73" s="93">
        <v>-6.0606060606060608E-2</v>
      </c>
      <c r="F73" s="91">
        <v>422</v>
      </c>
      <c r="G73" s="92">
        <v>390</v>
      </c>
      <c r="H73" s="93">
        <v>-2.5000000000000001E-2</v>
      </c>
      <c r="I73" s="91">
        <v>159</v>
      </c>
      <c r="J73" s="92">
        <v>460</v>
      </c>
      <c r="K73" s="93">
        <v>-2.1276595744680851E-2</v>
      </c>
      <c r="L73" s="91">
        <v>346</v>
      </c>
      <c r="M73" s="92">
        <v>550</v>
      </c>
      <c r="N73" s="93">
        <v>0</v>
      </c>
    </row>
    <row r="74" spans="1:14" ht="12">
      <c r="A74" s="27"/>
      <c r="B74" s="89" t="s">
        <v>215</v>
      </c>
      <c r="C74" s="91">
        <v>15</v>
      </c>
      <c r="D74" s="92">
        <v>300</v>
      </c>
      <c r="E74" s="93">
        <v>-6.25E-2</v>
      </c>
      <c r="F74" s="91">
        <v>138</v>
      </c>
      <c r="G74" s="92">
        <v>330</v>
      </c>
      <c r="H74" s="93">
        <v>-1.4925373134328358E-2</v>
      </c>
      <c r="I74" s="91">
        <v>78</v>
      </c>
      <c r="J74" s="92">
        <v>350</v>
      </c>
      <c r="K74" s="93">
        <v>2.9411764705882353E-2</v>
      </c>
      <c r="L74" s="91">
        <v>946</v>
      </c>
      <c r="M74" s="92">
        <v>380</v>
      </c>
      <c r="N74" s="93">
        <v>0</v>
      </c>
    </row>
    <row r="75" spans="1:14" ht="12">
      <c r="A75" s="27"/>
      <c r="B75" s="89" t="s">
        <v>216</v>
      </c>
      <c r="C75" s="91">
        <v>576</v>
      </c>
      <c r="D75" s="92">
        <v>350</v>
      </c>
      <c r="E75" s="93">
        <v>-7.8947368421052627E-2</v>
      </c>
      <c r="F75" s="91">
        <v>651</v>
      </c>
      <c r="G75" s="92">
        <v>430</v>
      </c>
      <c r="H75" s="93">
        <v>-0.10416666666666667</v>
      </c>
      <c r="I75" s="91">
        <v>87</v>
      </c>
      <c r="J75" s="92">
        <v>540</v>
      </c>
      <c r="K75" s="93">
        <v>-9.1743119266055051E-3</v>
      </c>
      <c r="L75" s="91">
        <v>102</v>
      </c>
      <c r="M75" s="92">
        <v>675</v>
      </c>
      <c r="N75" s="93">
        <v>-6.25E-2</v>
      </c>
    </row>
    <row r="76" spans="1:14" ht="12">
      <c r="A76" s="27"/>
      <c r="B76" s="89" t="s">
        <v>217</v>
      </c>
      <c r="C76" s="91">
        <v>394</v>
      </c>
      <c r="D76" s="92">
        <v>300</v>
      </c>
      <c r="E76" s="93">
        <v>-9.0909090909090912E-2</v>
      </c>
      <c r="F76" s="91">
        <v>869</v>
      </c>
      <c r="G76" s="92">
        <v>360</v>
      </c>
      <c r="H76" s="93">
        <v>-8.8607594936708861E-2</v>
      </c>
      <c r="I76" s="91">
        <v>85</v>
      </c>
      <c r="J76" s="92">
        <v>420</v>
      </c>
      <c r="K76" s="93">
        <v>0</v>
      </c>
      <c r="L76" s="91">
        <v>295</v>
      </c>
      <c r="M76" s="92">
        <v>480</v>
      </c>
      <c r="N76" s="93">
        <v>0</v>
      </c>
    </row>
    <row r="77" spans="1:14" ht="12">
      <c r="A77" s="27"/>
      <c r="B77" s="89" t="s">
        <v>218</v>
      </c>
      <c r="C77" s="91">
        <v>19</v>
      </c>
      <c r="D77" s="92">
        <v>295</v>
      </c>
      <c r="E77" s="93">
        <v>-1.6666666666666666E-2</v>
      </c>
      <c r="F77" s="91">
        <v>124</v>
      </c>
      <c r="G77" s="92">
        <v>343</v>
      </c>
      <c r="H77" s="93">
        <v>-0.02</v>
      </c>
      <c r="I77" s="91">
        <v>12</v>
      </c>
      <c r="J77" s="92">
        <v>365</v>
      </c>
      <c r="K77" s="93">
        <v>4.2857142857142858E-2</v>
      </c>
      <c r="L77" s="91">
        <v>216</v>
      </c>
      <c r="M77" s="92">
        <v>400</v>
      </c>
      <c r="N77" s="93">
        <v>0</v>
      </c>
    </row>
    <row r="78" spans="1:14" ht="12">
      <c r="A78" s="27"/>
      <c r="B78" s="89" t="s">
        <v>219</v>
      </c>
      <c r="C78" s="91" t="s">
        <v>41</v>
      </c>
      <c r="D78" s="92" t="s">
        <v>41</v>
      </c>
      <c r="E78" s="93" t="s">
        <v>41</v>
      </c>
      <c r="F78" s="91" t="s">
        <v>41</v>
      </c>
      <c r="G78" s="92" t="s">
        <v>41</v>
      </c>
      <c r="H78" s="93" t="s">
        <v>41</v>
      </c>
      <c r="I78" s="91" t="s">
        <v>41</v>
      </c>
      <c r="J78" s="92" t="s">
        <v>41</v>
      </c>
      <c r="K78" s="93" t="s">
        <v>41</v>
      </c>
      <c r="L78" s="91">
        <v>23</v>
      </c>
      <c r="M78" s="92">
        <v>405</v>
      </c>
      <c r="N78" s="93">
        <v>-1.2195121951219513E-2</v>
      </c>
    </row>
    <row r="79" spans="1:14" ht="12">
      <c r="A79" s="27"/>
      <c r="B79" s="89" t="s">
        <v>220</v>
      </c>
      <c r="C79" s="91">
        <v>552</v>
      </c>
      <c r="D79" s="92">
        <v>330</v>
      </c>
      <c r="E79" s="93">
        <v>-5.7142857142857141E-2</v>
      </c>
      <c r="F79" s="91">
        <v>681</v>
      </c>
      <c r="G79" s="92">
        <v>400</v>
      </c>
      <c r="H79" s="93">
        <v>-4.7619047619047616E-2</v>
      </c>
      <c r="I79" s="91">
        <v>147</v>
      </c>
      <c r="J79" s="92">
        <v>500</v>
      </c>
      <c r="K79" s="93">
        <v>2.4590163934426229E-2</v>
      </c>
      <c r="L79" s="91">
        <v>251</v>
      </c>
      <c r="M79" s="92">
        <v>590</v>
      </c>
      <c r="N79" s="93">
        <v>-3.2786885245901641E-2</v>
      </c>
    </row>
    <row r="80" spans="1:14" ht="12">
      <c r="A80" s="27"/>
      <c r="B80" s="89" t="s">
        <v>221</v>
      </c>
      <c r="C80" s="91">
        <v>78</v>
      </c>
      <c r="D80" s="92">
        <v>285</v>
      </c>
      <c r="E80" s="93">
        <v>-1.7241379310344827E-2</v>
      </c>
      <c r="F80" s="91">
        <v>659</v>
      </c>
      <c r="G80" s="92">
        <v>350</v>
      </c>
      <c r="H80" s="93">
        <v>-4.1095890410958902E-2</v>
      </c>
      <c r="I80" s="91">
        <v>132</v>
      </c>
      <c r="J80" s="92">
        <v>360</v>
      </c>
      <c r="K80" s="93">
        <v>-5.2631578947368418E-2</v>
      </c>
      <c r="L80" s="91">
        <v>505</v>
      </c>
      <c r="M80" s="92">
        <v>404</v>
      </c>
      <c r="N80" s="93">
        <v>-3.8095238095238099E-2</v>
      </c>
    </row>
    <row r="81" spans="1:14" ht="12">
      <c r="A81" s="27"/>
      <c r="B81" s="89" t="s">
        <v>222</v>
      </c>
      <c r="C81" s="91">
        <v>59</v>
      </c>
      <c r="D81" s="92">
        <v>250</v>
      </c>
      <c r="E81" s="93">
        <v>-6.3670411985018729E-2</v>
      </c>
      <c r="F81" s="91">
        <v>442</v>
      </c>
      <c r="G81" s="92">
        <v>380</v>
      </c>
      <c r="H81" s="93">
        <v>-2.564102564102564E-2</v>
      </c>
      <c r="I81" s="91">
        <v>93</v>
      </c>
      <c r="J81" s="92">
        <v>400</v>
      </c>
      <c r="K81" s="93">
        <v>0</v>
      </c>
      <c r="L81" s="91">
        <v>201</v>
      </c>
      <c r="M81" s="92">
        <v>480</v>
      </c>
      <c r="N81" s="93">
        <v>0</v>
      </c>
    </row>
    <row r="82" spans="1:14" ht="12">
      <c r="A82" s="27"/>
      <c r="B82" s="89" t="s">
        <v>223</v>
      </c>
      <c r="C82" s="91">
        <v>11</v>
      </c>
      <c r="D82" s="92">
        <v>265</v>
      </c>
      <c r="E82" s="93">
        <v>0.06</v>
      </c>
      <c r="F82" s="91">
        <v>122</v>
      </c>
      <c r="G82" s="92">
        <v>350</v>
      </c>
      <c r="H82" s="93">
        <v>2.9411764705882353E-2</v>
      </c>
      <c r="I82" s="91">
        <v>22</v>
      </c>
      <c r="J82" s="92">
        <v>350</v>
      </c>
      <c r="K82" s="93">
        <v>0</v>
      </c>
      <c r="L82" s="91">
        <v>316</v>
      </c>
      <c r="M82" s="92">
        <v>380</v>
      </c>
      <c r="N82" s="93">
        <v>2.7027027027027029E-2</v>
      </c>
    </row>
    <row r="83" spans="1:14" ht="12">
      <c r="A83" s="27"/>
      <c r="B83" s="89" t="s">
        <v>224</v>
      </c>
      <c r="C83" s="91">
        <v>440</v>
      </c>
      <c r="D83" s="92">
        <v>290</v>
      </c>
      <c r="E83" s="93">
        <v>-9.375E-2</v>
      </c>
      <c r="F83" s="91">
        <v>633</v>
      </c>
      <c r="G83" s="92">
        <v>360</v>
      </c>
      <c r="H83" s="93">
        <v>-0.1</v>
      </c>
      <c r="I83" s="91">
        <v>66</v>
      </c>
      <c r="J83" s="92">
        <v>488</v>
      </c>
      <c r="K83" s="93">
        <v>-4.0816326530612249E-3</v>
      </c>
      <c r="L83" s="91">
        <v>93</v>
      </c>
      <c r="M83" s="92">
        <v>600</v>
      </c>
      <c r="N83" s="93">
        <v>0</v>
      </c>
    </row>
    <row r="84" spans="1:14" ht="12">
      <c r="A84" s="89"/>
      <c r="B84" s="89" t="s">
        <v>37</v>
      </c>
      <c r="C84" s="91">
        <v>2950</v>
      </c>
      <c r="D84" s="92">
        <v>315</v>
      </c>
      <c r="E84" s="93">
        <v>-8.6956521739130432E-2</v>
      </c>
      <c r="F84" s="91">
        <v>5854</v>
      </c>
      <c r="G84" s="92">
        <v>375</v>
      </c>
      <c r="H84" s="93">
        <v>-6.25E-2</v>
      </c>
      <c r="I84" s="91">
        <v>1183</v>
      </c>
      <c r="J84" s="92">
        <v>450</v>
      </c>
      <c r="K84" s="93">
        <v>4.6511627906976744E-2</v>
      </c>
      <c r="L84" s="91">
        <v>4179</v>
      </c>
      <c r="M84" s="92">
        <v>400</v>
      </c>
      <c r="N84" s="93">
        <v>0</v>
      </c>
    </row>
    <row r="85" spans="1:14" ht="12">
      <c r="A85" s="89" t="s">
        <v>21</v>
      </c>
      <c r="B85" s="89" t="s">
        <v>225</v>
      </c>
      <c r="C85" s="91">
        <v>259</v>
      </c>
      <c r="D85" s="92">
        <v>300</v>
      </c>
      <c r="E85" s="93">
        <v>-3.2258064516129031E-2</v>
      </c>
      <c r="F85" s="91">
        <v>590</v>
      </c>
      <c r="G85" s="92">
        <v>360</v>
      </c>
      <c r="H85" s="93">
        <v>-2.7027027027027029E-2</v>
      </c>
      <c r="I85" s="91">
        <v>86</v>
      </c>
      <c r="J85" s="92">
        <v>388</v>
      </c>
      <c r="K85" s="93">
        <v>3.4666666666666665E-2</v>
      </c>
      <c r="L85" s="91">
        <v>796</v>
      </c>
      <c r="M85" s="92">
        <v>420</v>
      </c>
      <c r="N85" s="93">
        <v>4.7846889952153108E-3</v>
      </c>
    </row>
    <row r="86" spans="1:14" ht="12">
      <c r="A86" s="27"/>
      <c r="B86" s="89" t="s">
        <v>226</v>
      </c>
      <c r="C86" s="91">
        <v>26</v>
      </c>
      <c r="D86" s="92">
        <v>325</v>
      </c>
      <c r="E86" s="93">
        <v>1.5625E-2</v>
      </c>
      <c r="F86" s="91">
        <v>122</v>
      </c>
      <c r="G86" s="92">
        <v>400</v>
      </c>
      <c r="H86" s="93">
        <v>0</v>
      </c>
      <c r="I86" s="91">
        <v>23</v>
      </c>
      <c r="J86" s="92">
        <v>420</v>
      </c>
      <c r="K86" s="93">
        <v>0.05</v>
      </c>
      <c r="L86" s="91">
        <v>181</v>
      </c>
      <c r="M86" s="92">
        <v>490</v>
      </c>
      <c r="N86" s="93">
        <v>0</v>
      </c>
    </row>
    <row r="87" spans="1:14" ht="12">
      <c r="A87" s="27"/>
      <c r="B87" s="89" t="s">
        <v>227</v>
      </c>
      <c r="C87" s="91">
        <v>268</v>
      </c>
      <c r="D87" s="92">
        <v>295</v>
      </c>
      <c r="E87" s="93">
        <v>-1.6666666666666666E-2</v>
      </c>
      <c r="F87" s="91">
        <v>286</v>
      </c>
      <c r="G87" s="92">
        <v>400</v>
      </c>
      <c r="H87" s="93">
        <v>-2.4390243902439025E-2</v>
      </c>
      <c r="I87" s="91">
        <v>31</v>
      </c>
      <c r="J87" s="92">
        <v>550</v>
      </c>
      <c r="K87" s="93">
        <v>1.8518518518518517E-2</v>
      </c>
      <c r="L87" s="91">
        <v>94</v>
      </c>
      <c r="M87" s="92">
        <v>670</v>
      </c>
      <c r="N87" s="93">
        <v>3.0769230769230771E-2</v>
      </c>
    </row>
    <row r="88" spans="1:14" ht="12">
      <c r="A88" s="27"/>
      <c r="B88" s="89" t="s">
        <v>228</v>
      </c>
      <c r="C88" s="91">
        <v>174</v>
      </c>
      <c r="D88" s="92">
        <v>330</v>
      </c>
      <c r="E88" s="93">
        <v>-8.3333333333333329E-2</v>
      </c>
      <c r="F88" s="91">
        <v>473</v>
      </c>
      <c r="G88" s="92">
        <v>400</v>
      </c>
      <c r="H88" s="93">
        <v>-2.4390243902439025E-2</v>
      </c>
      <c r="I88" s="91">
        <v>108</v>
      </c>
      <c r="J88" s="92">
        <v>375</v>
      </c>
      <c r="K88" s="93">
        <v>-3.3505154639175257E-2</v>
      </c>
      <c r="L88" s="91">
        <v>285</v>
      </c>
      <c r="M88" s="92">
        <v>450</v>
      </c>
      <c r="N88" s="93">
        <v>0</v>
      </c>
    </row>
    <row r="89" spans="1:14" ht="12">
      <c r="A89" s="27"/>
      <c r="B89" s="89" t="s">
        <v>229</v>
      </c>
      <c r="C89" s="91">
        <v>90</v>
      </c>
      <c r="D89" s="92">
        <v>350</v>
      </c>
      <c r="E89" s="93">
        <v>-7.8947368421052627E-2</v>
      </c>
      <c r="F89" s="91">
        <v>257</v>
      </c>
      <c r="G89" s="92">
        <v>420</v>
      </c>
      <c r="H89" s="93">
        <v>-6.6666666666666666E-2</v>
      </c>
      <c r="I89" s="91">
        <v>26</v>
      </c>
      <c r="J89" s="92">
        <v>470</v>
      </c>
      <c r="K89" s="93">
        <v>-0.06</v>
      </c>
      <c r="L89" s="91">
        <v>78</v>
      </c>
      <c r="M89" s="92">
        <v>598</v>
      </c>
      <c r="N89" s="93">
        <v>-3.3333333333333335E-3</v>
      </c>
    </row>
    <row r="90" spans="1:14" ht="12">
      <c r="A90" s="27"/>
      <c r="B90" s="89" t="s">
        <v>230</v>
      </c>
      <c r="C90" s="91">
        <v>43</v>
      </c>
      <c r="D90" s="92">
        <v>300</v>
      </c>
      <c r="E90" s="93">
        <v>-3.2258064516129031E-2</v>
      </c>
      <c r="F90" s="91">
        <v>290</v>
      </c>
      <c r="G90" s="92">
        <v>340</v>
      </c>
      <c r="H90" s="93">
        <v>0</v>
      </c>
      <c r="I90" s="91">
        <v>79</v>
      </c>
      <c r="J90" s="92">
        <v>350</v>
      </c>
      <c r="K90" s="93">
        <v>0</v>
      </c>
      <c r="L90" s="91">
        <v>779</v>
      </c>
      <c r="M90" s="92">
        <v>380</v>
      </c>
      <c r="N90" s="93">
        <v>0</v>
      </c>
    </row>
    <row r="91" spans="1:14" ht="12">
      <c r="A91" s="27"/>
      <c r="B91" s="89" t="s">
        <v>231</v>
      </c>
      <c r="C91" s="91">
        <v>357</v>
      </c>
      <c r="D91" s="92">
        <v>320</v>
      </c>
      <c r="E91" s="93">
        <v>-8.0459770114942528E-2</v>
      </c>
      <c r="F91" s="91">
        <v>370</v>
      </c>
      <c r="G91" s="92">
        <v>450</v>
      </c>
      <c r="H91" s="93">
        <v>-5.2631578947368418E-2</v>
      </c>
      <c r="I91" s="91">
        <v>159</v>
      </c>
      <c r="J91" s="92">
        <v>580</v>
      </c>
      <c r="K91" s="93">
        <v>-3.3333333333333333E-2</v>
      </c>
      <c r="L91" s="91">
        <v>226</v>
      </c>
      <c r="M91" s="92">
        <v>705</v>
      </c>
      <c r="N91" s="93">
        <v>7.1428571428571426E-3</v>
      </c>
    </row>
    <row r="92" spans="1:14" ht="12">
      <c r="A92" s="27"/>
      <c r="B92" s="89" t="s">
        <v>232</v>
      </c>
      <c r="C92" s="91">
        <v>335</v>
      </c>
      <c r="D92" s="92">
        <v>320</v>
      </c>
      <c r="E92" s="93">
        <v>-8.5714285714285715E-2</v>
      </c>
      <c r="F92" s="91">
        <v>696</v>
      </c>
      <c r="G92" s="92">
        <v>385</v>
      </c>
      <c r="H92" s="93">
        <v>-6.097560975609756E-2</v>
      </c>
      <c r="I92" s="91">
        <v>117</v>
      </c>
      <c r="J92" s="92">
        <v>450</v>
      </c>
      <c r="K92" s="93">
        <v>0</v>
      </c>
      <c r="L92" s="91">
        <v>284</v>
      </c>
      <c r="M92" s="92">
        <v>508</v>
      </c>
      <c r="N92" s="93">
        <v>1.6E-2</v>
      </c>
    </row>
    <row r="93" spans="1:14" ht="12">
      <c r="A93" s="27"/>
      <c r="B93" s="89" t="s">
        <v>233</v>
      </c>
      <c r="C93" s="91">
        <v>189</v>
      </c>
      <c r="D93" s="92">
        <v>300</v>
      </c>
      <c r="E93" s="93">
        <v>-4.7619047619047616E-2</v>
      </c>
      <c r="F93" s="91">
        <v>879</v>
      </c>
      <c r="G93" s="92">
        <v>360</v>
      </c>
      <c r="H93" s="93">
        <v>0</v>
      </c>
      <c r="I93" s="91">
        <v>131</v>
      </c>
      <c r="J93" s="92">
        <v>370</v>
      </c>
      <c r="K93" s="93">
        <v>-1.3333333333333334E-2</v>
      </c>
      <c r="L93" s="91">
        <v>409</v>
      </c>
      <c r="M93" s="92">
        <v>405</v>
      </c>
      <c r="N93" s="93">
        <v>-3.5714285714285712E-2</v>
      </c>
    </row>
    <row r="94" spans="1:14" ht="12">
      <c r="A94" s="27"/>
      <c r="B94" s="89" t="s">
        <v>234</v>
      </c>
      <c r="C94" s="91">
        <v>37</v>
      </c>
      <c r="D94" s="92">
        <v>300</v>
      </c>
      <c r="E94" s="93">
        <v>-9.9009900990099011E-3</v>
      </c>
      <c r="F94" s="91">
        <v>284</v>
      </c>
      <c r="G94" s="92">
        <v>330</v>
      </c>
      <c r="H94" s="93">
        <v>0</v>
      </c>
      <c r="I94" s="91">
        <v>46</v>
      </c>
      <c r="J94" s="92">
        <v>340</v>
      </c>
      <c r="K94" s="93">
        <v>-1.4492753623188406E-2</v>
      </c>
      <c r="L94" s="91">
        <v>458</v>
      </c>
      <c r="M94" s="92">
        <v>370</v>
      </c>
      <c r="N94" s="93">
        <v>0</v>
      </c>
    </row>
    <row r="95" spans="1:14" ht="12">
      <c r="A95" s="27"/>
      <c r="B95" s="89" t="s">
        <v>235</v>
      </c>
      <c r="C95" s="91">
        <v>384</v>
      </c>
      <c r="D95" s="92">
        <v>295</v>
      </c>
      <c r="E95" s="93">
        <v>-4.8387096774193547E-2</v>
      </c>
      <c r="F95" s="91">
        <v>477</v>
      </c>
      <c r="G95" s="92">
        <v>400</v>
      </c>
      <c r="H95" s="93">
        <v>-1.9607843137254902E-2</v>
      </c>
      <c r="I95" s="91">
        <v>98</v>
      </c>
      <c r="J95" s="92">
        <v>550</v>
      </c>
      <c r="K95" s="93">
        <v>0</v>
      </c>
      <c r="L95" s="91">
        <v>154</v>
      </c>
      <c r="M95" s="92">
        <v>650</v>
      </c>
      <c r="N95" s="93">
        <v>4.8387096774193547E-2</v>
      </c>
    </row>
    <row r="96" spans="1:14" ht="12">
      <c r="A96" s="27"/>
      <c r="B96" s="89" t="s">
        <v>8</v>
      </c>
      <c r="C96" s="91" t="s">
        <v>41</v>
      </c>
      <c r="D96" s="92" t="s">
        <v>41</v>
      </c>
      <c r="E96" s="93" t="s">
        <v>41</v>
      </c>
      <c r="F96" s="91">
        <v>62</v>
      </c>
      <c r="G96" s="92">
        <v>310</v>
      </c>
      <c r="H96" s="93">
        <v>-3.125E-2</v>
      </c>
      <c r="I96" s="91">
        <v>54</v>
      </c>
      <c r="J96" s="92">
        <v>348</v>
      </c>
      <c r="K96" s="93">
        <v>5.4545454545454543E-2</v>
      </c>
      <c r="L96" s="91">
        <v>452</v>
      </c>
      <c r="M96" s="92">
        <v>380</v>
      </c>
      <c r="N96" s="93">
        <v>0</v>
      </c>
    </row>
    <row r="97" spans="1:14" ht="12">
      <c r="A97" s="89"/>
      <c r="B97" s="89" t="s">
        <v>37</v>
      </c>
      <c r="C97" s="91">
        <v>2171</v>
      </c>
      <c r="D97" s="92">
        <v>300</v>
      </c>
      <c r="E97" s="93">
        <v>-6.25E-2</v>
      </c>
      <c r="F97" s="91">
        <v>4786</v>
      </c>
      <c r="G97" s="92">
        <v>375</v>
      </c>
      <c r="H97" s="93">
        <v>-3.8461538461538464E-2</v>
      </c>
      <c r="I97" s="91">
        <v>958</v>
      </c>
      <c r="J97" s="92">
        <v>400</v>
      </c>
      <c r="K97" s="93">
        <v>0</v>
      </c>
      <c r="L97" s="91">
        <v>4196</v>
      </c>
      <c r="M97" s="92">
        <v>410</v>
      </c>
      <c r="N97" s="93">
        <v>2.5000000000000001E-2</v>
      </c>
    </row>
    <row r="98" spans="1:14" ht="12">
      <c r="A98" s="89" t="s">
        <v>22</v>
      </c>
      <c r="B98" s="89" t="s">
        <v>236</v>
      </c>
      <c r="C98" s="91">
        <v>13</v>
      </c>
      <c r="D98" s="92">
        <v>290</v>
      </c>
      <c r="E98" s="93">
        <v>0.20833333333333334</v>
      </c>
      <c r="F98" s="91">
        <v>191</v>
      </c>
      <c r="G98" s="92">
        <v>370</v>
      </c>
      <c r="H98" s="93">
        <v>5.7142857142857141E-2</v>
      </c>
      <c r="I98" s="91">
        <v>13</v>
      </c>
      <c r="J98" s="92">
        <v>370</v>
      </c>
      <c r="K98" s="93">
        <v>2.7777777777777776E-2</v>
      </c>
      <c r="L98" s="91">
        <v>162</v>
      </c>
      <c r="M98" s="92">
        <v>420</v>
      </c>
      <c r="N98" s="93">
        <v>0.05</v>
      </c>
    </row>
    <row r="99" spans="1:14" ht="12">
      <c r="A99" s="27"/>
      <c r="B99" s="89" t="s">
        <v>237</v>
      </c>
      <c r="C99" s="91">
        <v>41</v>
      </c>
      <c r="D99" s="92">
        <v>330</v>
      </c>
      <c r="E99" s="93">
        <v>1.5384615384615385E-2</v>
      </c>
      <c r="F99" s="91">
        <v>220</v>
      </c>
      <c r="G99" s="92">
        <v>375</v>
      </c>
      <c r="H99" s="93">
        <v>2.7397260273972601E-2</v>
      </c>
      <c r="I99" s="91">
        <v>27</v>
      </c>
      <c r="J99" s="92">
        <v>365</v>
      </c>
      <c r="K99" s="93">
        <v>4.2857142857142858E-2</v>
      </c>
      <c r="L99" s="91">
        <v>183</v>
      </c>
      <c r="M99" s="92">
        <v>410</v>
      </c>
      <c r="N99" s="93">
        <v>2.5000000000000001E-2</v>
      </c>
    </row>
    <row r="100" spans="1:14" ht="12">
      <c r="A100" s="27"/>
      <c r="B100" s="89" t="s">
        <v>238</v>
      </c>
      <c r="C100" s="91">
        <v>56</v>
      </c>
      <c r="D100" s="92">
        <v>300</v>
      </c>
      <c r="E100" s="93">
        <v>2.3890784982935155E-2</v>
      </c>
      <c r="F100" s="91">
        <v>437</v>
      </c>
      <c r="G100" s="92">
        <v>375</v>
      </c>
      <c r="H100" s="93">
        <v>1.3513513513513514E-2</v>
      </c>
      <c r="I100" s="91">
        <v>85</v>
      </c>
      <c r="J100" s="92">
        <v>380</v>
      </c>
      <c r="K100" s="93">
        <v>0</v>
      </c>
      <c r="L100" s="91">
        <v>722</v>
      </c>
      <c r="M100" s="92">
        <v>440</v>
      </c>
      <c r="N100" s="93">
        <v>3.5294117647058823E-2</v>
      </c>
    </row>
    <row r="101" spans="1:14" ht="12">
      <c r="A101" s="27"/>
      <c r="B101" s="89" t="s">
        <v>239</v>
      </c>
      <c r="C101" s="91" t="s">
        <v>41</v>
      </c>
      <c r="D101" s="92" t="s">
        <v>41</v>
      </c>
      <c r="E101" s="93" t="s">
        <v>41</v>
      </c>
      <c r="F101" s="91">
        <v>92</v>
      </c>
      <c r="G101" s="92">
        <v>378</v>
      </c>
      <c r="H101" s="93">
        <v>0.05</v>
      </c>
      <c r="I101" s="91">
        <v>19</v>
      </c>
      <c r="J101" s="92">
        <v>350</v>
      </c>
      <c r="K101" s="93">
        <v>-2.23463687150838E-2</v>
      </c>
      <c r="L101" s="91">
        <v>198</v>
      </c>
      <c r="M101" s="92">
        <v>425</v>
      </c>
      <c r="N101" s="93">
        <v>1.1904761904761904E-2</v>
      </c>
    </row>
    <row r="102" spans="1:14" ht="12">
      <c r="A102" s="27"/>
      <c r="B102" s="89" t="s">
        <v>240</v>
      </c>
      <c r="C102" s="91">
        <v>84</v>
      </c>
      <c r="D102" s="92">
        <v>350</v>
      </c>
      <c r="E102" s="93">
        <v>2.9411764705882353E-2</v>
      </c>
      <c r="F102" s="91">
        <v>591</v>
      </c>
      <c r="G102" s="92">
        <v>380</v>
      </c>
      <c r="H102" s="93">
        <v>0</v>
      </c>
      <c r="I102" s="91">
        <v>57</v>
      </c>
      <c r="J102" s="92">
        <v>385</v>
      </c>
      <c r="K102" s="93">
        <v>1.8518518518518517E-2</v>
      </c>
      <c r="L102" s="91">
        <v>328</v>
      </c>
      <c r="M102" s="92">
        <v>450</v>
      </c>
      <c r="N102" s="93">
        <v>4.6511627906976744E-2</v>
      </c>
    </row>
    <row r="103" spans="1:14" ht="12">
      <c r="A103" s="27"/>
      <c r="B103" s="89" t="s">
        <v>241</v>
      </c>
      <c r="C103" s="91">
        <v>13</v>
      </c>
      <c r="D103" s="92">
        <v>330</v>
      </c>
      <c r="E103" s="93">
        <v>3.125E-2</v>
      </c>
      <c r="F103" s="91">
        <v>33</v>
      </c>
      <c r="G103" s="92">
        <v>380</v>
      </c>
      <c r="H103" s="93">
        <v>-2.564102564102564E-2</v>
      </c>
      <c r="I103" s="91" t="s">
        <v>41</v>
      </c>
      <c r="J103" s="92" t="s">
        <v>41</v>
      </c>
      <c r="K103" s="93" t="s">
        <v>41</v>
      </c>
      <c r="L103" s="91">
        <v>177</v>
      </c>
      <c r="M103" s="92">
        <v>450</v>
      </c>
      <c r="N103" s="93">
        <v>2.2727272727272728E-2</v>
      </c>
    </row>
    <row r="104" spans="1:14" ht="12">
      <c r="A104" s="27"/>
      <c r="B104" s="89" t="s">
        <v>242</v>
      </c>
      <c r="C104" s="91">
        <v>42</v>
      </c>
      <c r="D104" s="92">
        <v>348</v>
      </c>
      <c r="E104" s="93">
        <v>-5.7142857142857143E-3</v>
      </c>
      <c r="F104" s="91">
        <v>95</v>
      </c>
      <c r="G104" s="92">
        <v>400</v>
      </c>
      <c r="H104" s="93">
        <v>0</v>
      </c>
      <c r="I104" s="91">
        <v>15</v>
      </c>
      <c r="J104" s="92">
        <v>400</v>
      </c>
      <c r="K104" s="93">
        <v>1.7811704834605598E-2</v>
      </c>
      <c r="L104" s="91">
        <v>370</v>
      </c>
      <c r="M104" s="92">
        <v>430</v>
      </c>
      <c r="N104" s="93">
        <v>2.3809523809523808E-2</v>
      </c>
    </row>
    <row r="105" spans="1:14" ht="12">
      <c r="A105" s="27"/>
      <c r="B105" s="89" t="s">
        <v>9</v>
      </c>
      <c r="C105" s="91">
        <v>40</v>
      </c>
      <c r="D105" s="92">
        <v>300</v>
      </c>
      <c r="E105" s="93">
        <v>0.1111111111111111</v>
      </c>
      <c r="F105" s="91">
        <v>84</v>
      </c>
      <c r="G105" s="92">
        <v>350</v>
      </c>
      <c r="H105" s="93">
        <v>2.9411764705882353E-2</v>
      </c>
      <c r="I105" s="91">
        <v>82</v>
      </c>
      <c r="J105" s="92">
        <v>373</v>
      </c>
      <c r="K105" s="93">
        <v>3.6111111111111108E-2</v>
      </c>
      <c r="L105" s="91">
        <v>307</v>
      </c>
      <c r="M105" s="92">
        <v>430</v>
      </c>
      <c r="N105" s="93">
        <v>7.4999999999999997E-2</v>
      </c>
    </row>
    <row r="106" spans="1:14" ht="12">
      <c r="A106" s="89"/>
      <c r="B106" s="89" t="s">
        <v>37</v>
      </c>
      <c r="C106" s="91">
        <v>299</v>
      </c>
      <c r="D106" s="92">
        <v>320</v>
      </c>
      <c r="E106" s="93">
        <v>1.5873015873015872E-2</v>
      </c>
      <c r="F106" s="91">
        <v>1743</v>
      </c>
      <c r="G106" s="92">
        <v>375</v>
      </c>
      <c r="H106" s="93">
        <v>1.3513513513513514E-2</v>
      </c>
      <c r="I106" s="91">
        <v>305</v>
      </c>
      <c r="J106" s="92">
        <v>380</v>
      </c>
      <c r="K106" s="93">
        <v>2.7027027027027029E-2</v>
      </c>
      <c r="L106" s="91">
        <v>2447</v>
      </c>
      <c r="M106" s="92">
        <v>430</v>
      </c>
      <c r="N106" s="93">
        <v>2.3809523809523808E-2</v>
      </c>
    </row>
    <row r="107" spans="1:14" ht="12">
      <c r="A107" s="89" t="s">
        <v>23</v>
      </c>
      <c r="B107" s="89" t="s">
        <v>243</v>
      </c>
      <c r="C107" s="91">
        <v>16</v>
      </c>
      <c r="D107" s="92">
        <v>300</v>
      </c>
      <c r="E107" s="93">
        <v>-3.2258064516129031E-2</v>
      </c>
      <c r="F107" s="91">
        <v>69</v>
      </c>
      <c r="G107" s="92">
        <v>345</v>
      </c>
      <c r="H107" s="93">
        <v>2.9850746268656716E-2</v>
      </c>
      <c r="I107" s="91">
        <v>49</v>
      </c>
      <c r="J107" s="92">
        <v>350</v>
      </c>
      <c r="K107" s="93">
        <v>2.9411764705882353E-2</v>
      </c>
      <c r="L107" s="91">
        <v>635</v>
      </c>
      <c r="M107" s="92">
        <v>390</v>
      </c>
      <c r="N107" s="93">
        <v>2.6315789473684209E-2</v>
      </c>
    </row>
    <row r="108" spans="1:14" ht="12">
      <c r="A108" s="27"/>
      <c r="B108" s="89" t="s">
        <v>244</v>
      </c>
      <c r="C108" s="91">
        <v>34</v>
      </c>
      <c r="D108" s="92">
        <v>280</v>
      </c>
      <c r="E108" s="93">
        <v>7.1942446043165471E-3</v>
      </c>
      <c r="F108" s="91">
        <v>155</v>
      </c>
      <c r="G108" s="92">
        <v>335</v>
      </c>
      <c r="H108" s="93">
        <v>4.6875E-2</v>
      </c>
      <c r="I108" s="91">
        <v>58</v>
      </c>
      <c r="J108" s="92">
        <v>345</v>
      </c>
      <c r="K108" s="93">
        <v>2.9850746268656716E-2</v>
      </c>
      <c r="L108" s="91">
        <v>1194</v>
      </c>
      <c r="M108" s="92">
        <v>380</v>
      </c>
      <c r="N108" s="93">
        <v>2.7027027027027029E-2</v>
      </c>
    </row>
    <row r="109" spans="1:14" ht="12">
      <c r="A109" s="27"/>
      <c r="B109" s="89" t="s">
        <v>245</v>
      </c>
      <c r="C109" s="91">
        <v>222</v>
      </c>
      <c r="D109" s="92">
        <v>270</v>
      </c>
      <c r="E109" s="93">
        <v>1.8867924528301886E-2</v>
      </c>
      <c r="F109" s="91">
        <v>766</v>
      </c>
      <c r="G109" s="92">
        <v>310</v>
      </c>
      <c r="H109" s="93">
        <v>0</v>
      </c>
      <c r="I109" s="91">
        <v>54</v>
      </c>
      <c r="J109" s="92">
        <v>360</v>
      </c>
      <c r="K109" s="93">
        <v>9.0909090909090912E-2</v>
      </c>
      <c r="L109" s="91">
        <v>355</v>
      </c>
      <c r="M109" s="92">
        <v>400</v>
      </c>
      <c r="N109" s="93">
        <v>0</v>
      </c>
    </row>
    <row r="110" spans="1:14" ht="12">
      <c r="A110" s="27"/>
      <c r="B110" s="89" t="s">
        <v>246</v>
      </c>
      <c r="C110" s="91">
        <v>67</v>
      </c>
      <c r="D110" s="92">
        <v>270</v>
      </c>
      <c r="E110" s="93">
        <v>0</v>
      </c>
      <c r="F110" s="91">
        <v>199</v>
      </c>
      <c r="G110" s="92">
        <v>330</v>
      </c>
      <c r="H110" s="93">
        <v>0</v>
      </c>
      <c r="I110" s="91">
        <v>46</v>
      </c>
      <c r="J110" s="92">
        <v>323</v>
      </c>
      <c r="K110" s="93">
        <v>-1.524390243902439E-2</v>
      </c>
      <c r="L110" s="91">
        <v>553</v>
      </c>
      <c r="M110" s="92">
        <v>370</v>
      </c>
      <c r="N110" s="93">
        <v>1.3698630136986301E-2</v>
      </c>
    </row>
    <row r="111" spans="1:14" ht="12">
      <c r="A111" s="27"/>
      <c r="B111" s="89" t="s">
        <v>247</v>
      </c>
      <c r="C111" s="91">
        <v>18</v>
      </c>
      <c r="D111" s="92">
        <v>250</v>
      </c>
      <c r="E111" s="93">
        <v>0.1111111111111111</v>
      </c>
      <c r="F111" s="91">
        <v>148</v>
      </c>
      <c r="G111" s="92">
        <v>340</v>
      </c>
      <c r="H111" s="93">
        <v>0</v>
      </c>
      <c r="I111" s="91">
        <v>38</v>
      </c>
      <c r="J111" s="92">
        <v>345</v>
      </c>
      <c r="K111" s="93">
        <v>1.4705882352941176E-2</v>
      </c>
      <c r="L111" s="91">
        <v>1003</v>
      </c>
      <c r="M111" s="92">
        <v>380</v>
      </c>
      <c r="N111" s="93">
        <v>2.7027027027027029E-2</v>
      </c>
    </row>
    <row r="112" spans="1:14" ht="12">
      <c r="A112" s="27"/>
      <c r="B112" s="89" t="s">
        <v>248</v>
      </c>
      <c r="C112" s="91">
        <v>188</v>
      </c>
      <c r="D112" s="92">
        <v>250</v>
      </c>
      <c r="E112" s="93">
        <v>0</v>
      </c>
      <c r="F112" s="91">
        <v>489</v>
      </c>
      <c r="G112" s="92">
        <v>340</v>
      </c>
      <c r="H112" s="93">
        <v>0</v>
      </c>
      <c r="I112" s="91">
        <v>28</v>
      </c>
      <c r="J112" s="92">
        <v>348</v>
      </c>
      <c r="K112" s="93">
        <v>-3.3333333333333333E-2</v>
      </c>
      <c r="L112" s="91">
        <v>297</v>
      </c>
      <c r="M112" s="92">
        <v>380</v>
      </c>
      <c r="N112" s="93">
        <v>0</v>
      </c>
    </row>
    <row r="113" spans="1:14" ht="12">
      <c r="A113" s="27"/>
      <c r="B113" s="89" t="s">
        <v>249</v>
      </c>
      <c r="C113" s="91">
        <v>13</v>
      </c>
      <c r="D113" s="92">
        <v>295</v>
      </c>
      <c r="E113" s="93">
        <v>0.47499999999999998</v>
      </c>
      <c r="F113" s="91">
        <v>158</v>
      </c>
      <c r="G113" s="92">
        <v>320</v>
      </c>
      <c r="H113" s="93">
        <v>4.9180327868852458E-2</v>
      </c>
      <c r="I113" s="91">
        <v>68</v>
      </c>
      <c r="J113" s="92">
        <v>333</v>
      </c>
      <c r="K113" s="93">
        <v>4.0625000000000001E-2</v>
      </c>
      <c r="L113" s="91">
        <v>809</v>
      </c>
      <c r="M113" s="92">
        <v>370</v>
      </c>
      <c r="N113" s="93">
        <v>5.7142857142857141E-2</v>
      </c>
    </row>
    <row r="114" spans="1:14" ht="12">
      <c r="A114" s="27"/>
      <c r="B114" s="89" t="s">
        <v>250</v>
      </c>
      <c r="C114" s="91">
        <v>147</v>
      </c>
      <c r="D114" s="92">
        <v>270</v>
      </c>
      <c r="E114" s="93">
        <v>1.8867924528301886E-2</v>
      </c>
      <c r="F114" s="91">
        <v>605</v>
      </c>
      <c r="G114" s="92">
        <v>350</v>
      </c>
      <c r="H114" s="93">
        <v>-2.7777777777777776E-2</v>
      </c>
      <c r="I114" s="91">
        <v>44</v>
      </c>
      <c r="J114" s="92">
        <v>370</v>
      </c>
      <c r="K114" s="93">
        <v>-8.0428954423592495E-3</v>
      </c>
      <c r="L114" s="91">
        <v>525</v>
      </c>
      <c r="M114" s="92">
        <v>400</v>
      </c>
      <c r="N114" s="93">
        <v>-1.2345679012345678E-2</v>
      </c>
    </row>
    <row r="115" spans="1:14" ht="12">
      <c r="A115" s="89"/>
      <c r="B115" s="89" t="s">
        <v>37</v>
      </c>
      <c r="C115" s="91">
        <v>705</v>
      </c>
      <c r="D115" s="92">
        <v>265</v>
      </c>
      <c r="E115" s="93">
        <v>1.9230769230769232E-2</v>
      </c>
      <c r="F115" s="91">
        <v>2589</v>
      </c>
      <c r="G115" s="92">
        <v>330</v>
      </c>
      <c r="H115" s="93">
        <v>0</v>
      </c>
      <c r="I115" s="91">
        <v>385</v>
      </c>
      <c r="J115" s="92">
        <v>345</v>
      </c>
      <c r="K115" s="93">
        <v>2.9850746268656716E-2</v>
      </c>
      <c r="L115" s="91">
        <v>5371</v>
      </c>
      <c r="M115" s="92">
        <v>380</v>
      </c>
      <c r="N115" s="93">
        <v>2.7027027027027029E-2</v>
      </c>
    </row>
    <row r="116" spans="1:14" ht="12">
      <c r="A116" s="89" t="s">
        <v>24</v>
      </c>
      <c r="B116" s="89" t="s">
        <v>251</v>
      </c>
      <c r="C116" s="91">
        <v>22</v>
      </c>
      <c r="D116" s="92">
        <v>310</v>
      </c>
      <c r="E116" s="93">
        <v>0.24</v>
      </c>
      <c r="F116" s="91">
        <v>157</v>
      </c>
      <c r="G116" s="92">
        <v>380</v>
      </c>
      <c r="H116" s="93">
        <v>0.15151515151515152</v>
      </c>
      <c r="I116" s="91">
        <v>117</v>
      </c>
      <c r="J116" s="92">
        <v>371</v>
      </c>
      <c r="K116" s="93">
        <v>0.12424242424242424</v>
      </c>
      <c r="L116" s="91">
        <v>517</v>
      </c>
      <c r="M116" s="92">
        <v>450</v>
      </c>
      <c r="N116" s="93">
        <v>0.15384615384615385</v>
      </c>
    </row>
    <row r="117" spans="1:14" ht="12">
      <c r="A117" s="27"/>
      <c r="B117" s="89" t="s">
        <v>10</v>
      </c>
      <c r="C117" s="91">
        <v>306</v>
      </c>
      <c r="D117" s="92">
        <v>250</v>
      </c>
      <c r="E117" s="93">
        <v>4.1666666666666664E-2</v>
      </c>
      <c r="F117" s="91">
        <v>519</v>
      </c>
      <c r="G117" s="92">
        <v>340</v>
      </c>
      <c r="H117" s="93">
        <v>3.0303030303030304E-2</v>
      </c>
      <c r="I117" s="91">
        <v>66</v>
      </c>
      <c r="J117" s="92">
        <v>368</v>
      </c>
      <c r="K117" s="93">
        <v>8.2352941176470587E-2</v>
      </c>
      <c r="L117" s="91">
        <v>705</v>
      </c>
      <c r="M117" s="92">
        <v>430</v>
      </c>
      <c r="N117" s="93">
        <v>7.4999999999999997E-2</v>
      </c>
    </row>
    <row r="118" spans="1:14" ht="12">
      <c r="A118" s="27"/>
      <c r="B118" s="89" t="s">
        <v>252</v>
      </c>
      <c r="C118" s="91" t="s">
        <v>41</v>
      </c>
      <c r="D118" s="92" t="s">
        <v>41</v>
      </c>
      <c r="E118" s="93" t="s">
        <v>41</v>
      </c>
      <c r="F118" s="91">
        <v>122</v>
      </c>
      <c r="G118" s="92">
        <v>350</v>
      </c>
      <c r="H118" s="93">
        <v>2.9411764705882353E-2</v>
      </c>
      <c r="I118" s="91">
        <v>31</v>
      </c>
      <c r="J118" s="92">
        <v>400</v>
      </c>
      <c r="K118" s="93">
        <v>8.1081081081081086E-2</v>
      </c>
      <c r="L118" s="91">
        <v>264</v>
      </c>
      <c r="M118" s="92">
        <v>450</v>
      </c>
      <c r="N118" s="93">
        <v>7.1428571428571425E-2</v>
      </c>
    </row>
    <row r="119" spans="1:14" ht="12">
      <c r="A119" s="27"/>
      <c r="B119" s="89" t="s">
        <v>253</v>
      </c>
      <c r="C119" s="91">
        <v>14</v>
      </c>
      <c r="D119" s="92">
        <v>365</v>
      </c>
      <c r="E119" s="93">
        <v>0.25862068965517243</v>
      </c>
      <c r="F119" s="91">
        <v>173</v>
      </c>
      <c r="G119" s="92">
        <v>420</v>
      </c>
      <c r="H119" s="93">
        <v>0.10526315789473684</v>
      </c>
      <c r="I119" s="91">
        <v>39</v>
      </c>
      <c r="J119" s="92">
        <v>460</v>
      </c>
      <c r="K119" s="93">
        <v>9.5238095238095233E-2</v>
      </c>
      <c r="L119" s="91">
        <v>347</v>
      </c>
      <c r="M119" s="92">
        <v>550</v>
      </c>
      <c r="N119" s="93">
        <v>0.1111111111111111</v>
      </c>
    </row>
    <row r="120" spans="1:14" ht="12">
      <c r="A120" s="27"/>
      <c r="B120" s="89" t="s">
        <v>254</v>
      </c>
      <c r="C120" s="91">
        <v>63</v>
      </c>
      <c r="D120" s="92">
        <v>260</v>
      </c>
      <c r="E120" s="93">
        <v>0.04</v>
      </c>
      <c r="F120" s="91">
        <v>280</v>
      </c>
      <c r="G120" s="92">
        <v>350</v>
      </c>
      <c r="H120" s="93">
        <v>6.0606060606060608E-2</v>
      </c>
      <c r="I120" s="91">
        <v>44</v>
      </c>
      <c r="J120" s="92">
        <v>360</v>
      </c>
      <c r="K120" s="93">
        <v>2.8571428571428571E-2</v>
      </c>
      <c r="L120" s="91">
        <v>615</v>
      </c>
      <c r="M120" s="92">
        <v>400</v>
      </c>
      <c r="N120" s="93">
        <v>5.2631578947368418E-2</v>
      </c>
    </row>
    <row r="121" spans="1:14" ht="12">
      <c r="A121" s="89"/>
      <c r="B121" s="89" t="s">
        <v>37</v>
      </c>
      <c r="C121" s="91">
        <v>415</v>
      </c>
      <c r="D121" s="92">
        <v>255</v>
      </c>
      <c r="E121" s="93">
        <v>0.02</v>
      </c>
      <c r="F121" s="91">
        <v>1251</v>
      </c>
      <c r="G121" s="92">
        <v>350</v>
      </c>
      <c r="H121" s="93">
        <v>2.9411764705882353E-2</v>
      </c>
      <c r="I121" s="91">
        <v>297</v>
      </c>
      <c r="J121" s="92">
        <v>380</v>
      </c>
      <c r="K121" s="93">
        <v>0.11764705882352941</v>
      </c>
      <c r="L121" s="91">
        <v>2448</v>
      </c>
      <c r="M121" s="92">
        <v>440</v>
      </c>
      <c r="N121" s="93">
        <v>0.1</v>
      </c>
    </row>
    <row r="122" spans="1:14" ht="12">
      <c r="A122" s="89" t="s">
        <v>255</v>
      </c>
      <c r="B122" s="89" t="s">
        <v>256</v>
      </c>
      <c r="C122" s="91">
        <v>122</v>
      </c>
      <c r="D122" s="92">
        <v>268</v>
      </c>
      <c r="E122" s="93">
        <v>1.1320754716981131E-2</v>
      </c>
      <c r="F122" s="91">
        <v>297</v>
      </c>
      <c r="G122" s="92">
        <v>350</v>
      </c>
      <c r="H122" s="93">
        <v>6.0606060606060608E-2</v>
      </c>
      <c r="I122" s="91">
        <v>89</v>
      </c>
      <c r="J122" s="92">
        <v>370</v>
      </c>
      <c r="K122" s="93">
        <v>5.7142857142857141E-2</v>
      </c>
      <c r="L122" s="91">
        <v>700</v>
      </c>
      <c r="M122" s="92">
        <v>420</v>
      </c>
      <c r="N122" s="93">
        <v>7.6923076923076927E-2</v>
      </c>
    </row>
    <row r="123" spans="1:14" ht="12">
      <c r="A123" s="27"/>
      <c r="B123" s="89" t="s">
        <v>257</v>
      </c>
      <c r="C123" s="91">
        <v>20</v>
      </c>
      <c r="D123" s="92">
        <v>223</v>
      </c>
      <c r="E123" s="93">
        <v>1.3636363636363636E-2</v>
      </c>
      <c r="F123" s="91">
        <v>76</v>
      </c>
      <c r="G123" s="92">
        <v>300</v>
      </c>
      <c r="H123" s="93">
        <v>3.4482758620689655E-2</v>
      </c>
      <c r="I123" s="91">
        <v>99</v>
      </c>
      <c r="J123" s="92">
        <v>285</v>
      </c>
      <c r="K123" s="93">
        <v>3.6363636363636362E-2</v>
      </c>
      <c r="L123" s="91">
        <v>366</v>
      </c>
      <c r="M123" s="92">
        <v>320</v>
      </c>
      <c r="N123" s="93">
        <v>3.2258064516129031E-2</v>
      </c>
    </row>
    <row r="124" spans="1:14" ht="12">
      <c r="A124" s="27"/>
      <c r="B124" s="89" t="s">
        <v>372</v>
      </c>
      <c r="C124" s="91">
        <v>145</v>
      </c>
      <c r="D124" s="92">
        <v>295</v>
      </c>
      <c r="E124" s="93">
        <v>-1.6666666666666666E-2</v>
      </c>
      <c r="F124" s="91">
        <v>351</v>
      </c>
      <c r="G124" s="92">
        <v>360</v>
      </c>
      <c r="H124" s="93">
        <v>0</v>
      </c>
      <c r="I124" s="91">
        <v>108</v>
      </c>
      <c r="J124" s="92">
        <v>360</v>
      </c>
      <c r="K124" s="93">
        <v>5.8823529411764705E-2</v>
      </c>
      <c r="L124" s="91">
        <v>388</v>
      </c>
      <c r="M124" s="92">
        <v>380</v>
      </c>
      <c r="N124" s="93">
        <v>7.0422535211267609E-2</v>
      </c>
    </row>
    <row r="125" spans="1:14" ht="12">
      <c r="A125" s="27"/>
      <c r="B125" s="89" t="s">
        <v>258</v>
      </c>
      <c r="C125" s="91">
        <v>155</v>
      </c>
      <c r="D125" s="92">
        <v>250</v>
      </c>
      <c r="E125" s="93">
        <v>8.6956521739130432E-2</v>
      </c>
      <c r="F125" s="91">
        <v>163</v>
      </c>
      <c r="G125" s="92">
        <v>340</v>
      </c>
      <c r="H125" s="93">
        <v>6.25E-2</v>
      </c>
      <c r="I125" s="91">
        <v>81</v>
      </c>
      <c r="J125" s="92">
        <v>375</v>
      </c>
      <c r="K125" s="93">
        <v>4.1666666666666664E-2</v>
      </c>
      <c r="L125" s="91">
        <v>232</v>
      </c>
      <c r="M125" s="92">
        <v>420</v>
      </c>
      <c r="N125" s="93">
        <v>0.05</v>
      </c>
    </row>
    <row r="126" spans="1:14" ht="12">
      <c r="A126" s="27"/>
      <c r="B126" s="89" t="s">
        <v>259</v>
      </c>
      <c r="C126" s="91" t="s">
        <v>41</v>
      </c>
      <c r="D126" s="92" t="s">
        <v>41</v>
      </c>
      <c r="E126" s="93" t="s">
        <v>41</v>
      </c>
      <c r="F126" s="91">
        <v>51</v>
      </c>
      <c r="G126" s="92">
        <v>330</v>
      </c>
      <c r="H126" s="93">
        <v>2.1671826625386997E-2</v>
      </c>
      <c r="I126" s="91">
        <v>16</v>
      </c>
      <c r="J126" s="92">
        <v>340</v>
      </c>
      <c r="K126" s="93">
        <v>3.6585365853658534E-2</v>
      </c>
      <c r="L126" s="91">
        <v>132</v>
      </c>
      <c r="M126" s="92">
        <v>400</v>
      </c>
      <c r="N126" s="93">
        <v>1.2658227848101266E-2</v>
      </c>
    </row>
    <row r="127" spans="1:14" ht="12">
      <c r="A127" s="27"/>
      <c r="B127" s="89" t="s">
        <v>260</v>
      </c>
      <c r="C127" s="91">
        <v>45</v>
      </c>
      <c r="D127" s="92">
        <v>250</v>
      </c>
      <c r="E127" s="93">
        <v>8.6956521739130432E-2</v>
      </c>
      <c r="F127" s="91">
        <v>103</v>
      </c>
      <c r="G127" s="92">
        <v>350</v>
      </c>
      <c r="H127" s="93">
        <v>6.0606060606060608E-2</v>
      </c>
      <c r="I127" s="91">
        <v>35</v>
      </c>
      <c r="J127" s="92">
        <v>400</v>
      </c>
      <c r="K127" s="93">
        <v>6.6666666666666666E-2</v>
      </c>
      <c r="L127" s="91">
        <v>117</v>
      </c>
      <c r="M127" s="92">
        <v>450</v>
      </c>
      <c r="N127" s="93">
        <v>5.8823529411764705E-2</v>
      </c>
    </row>
    <row r="128" spans="1:14" ht="12">
      <c r="A128" s="27"/>
      <c r="B128" s="89" t="s">
        <v>261</v>
      </c>
      <c r="C128" s="91">
        <v>40</v>
      </c>
      <c r="D128" s="92">
        <v>230</v>
      </c>
      <c r="E128" s="93">
        <v>4.5454545454545456E-2</v>
      </c>
      <c r="F128" s="91">
        <v>110</v>
      </c>
      <c r="G128" s="92">
        <v>340</v>
      </c>
      <c r="H128" s="93">
        <v>3.0303030303030304E-2</v>
      </c>
      <c r="I128" s="91">
        <v>58</v>
      </c>
      <c r="J128" s="92">
        <v>350</v>
      </c>
      <c r="K128" s="93">
        <v>2.9411764705882353E-2</v>
      </c>
      <c r="L128" s="91">
        <v>332</v>
      </c>
      <c r="M128" s="92">
        <v>393</v>
      </c>
      <c r="N128" s="93">
        <v>9.166666666666666E-2</v>
      </c>
    </row>
    <row r="129" spans="1:14" ht="12">
      <c r="A129" s="89"/>
      <c r="B129" s="89" t="s">
        <v>37</v>
      </c>
      <c r="C129" s="91">
        <v>531</v>
      </c>
      <c r="D129" s="92">
        <v>260</v>
      </c>
      <c r="E129" s="93">
        <v>0.04</v>
      </c>
      <c r="F129" s="91">
        <v>1151</v>
      </c>
      <c r="G129" s="92">
        <v>340</v>
      </c>
      <c r="H129" s="93">
        <v>3.0303030303030304E-2</v>
      </c>
      <c r="I129" s="91">
        <v>486</v>
      </c>
      <c r="J129" s="92">
        <v>350</v>
      </c>
      <c r="K129" s="93">
        <v>6.0606060606060608E-2</v>
      </c>
      <c r="L129" s="91">
        <v>2267</v>
      </c>
      <c r="M129" s="92">
        <v>395</v>
      </c>
      <c r="N129" s="93">
        <v>6.7567567567567571E-2</v>
      </c>
    </row>
    <row r="130" spans="1:14" ht="12">
      <c r="A130" s="89" t="s">
        <v>0</v>
      </c>
      <c r="B130" s="89" t="s">
        <v>0</v>
      </c>
      <c r="C130" s="91">
        <v>58</v>
      </c>
      <c r="D130" s="92">
        <v>205</v>
      </c>
      <c r="E130" s="93">
        <v>2.5000000000000001E-2</v>
      </c>
      <c r="F130" s="91">
        <v>205</v>
      </c>
      <c r="G130" s="92">
        <v>280</v>
      </c>
      <c r="H130" s="93">
        <v>3.7037037037037035E-2</v>
      </c>
      <c r="I130" s="91">
        <v>194</v>
      </c>
      <c r="J130" s="92">
        <v>300</v>
      </c>
      <c r="K130" s="93">
        <v>5.2631578947368418E-2</v>
      </c>
      <c r="L130" s="91">
        <v>720</v>
      </c>
      <c r="M130" s="92">
        <v>350</v>
      </c>
      <c r="N130" s="93">
        <v>6.0606060606060608E-2</v>
      </c>
    </row>
    <row r="131" spans="1:14" ht="12">
      <c r="A131" s="27"/>
      <c r="B131" s="89" t="s">
        <v>262</v>
      </c>
      <c r="C131" s="91" t="s">
        <v>41</v>
      </c>
      <c r="D131" s="92" t="s">
        <v>41</v>
      </c>
      <c r="E131" s="93" t="s">
        <v>41</v>
      </c>
      <c r="F131" s="91">
        <v>14</v>
      </c>
      <c r="G131" s="92">
        <v>295</v>
      </c>
      <c r="H131" s="93">
        <v>0.13461538461538461</v>
      </c>
      <c r="I131" s="91">
        <v>11</v>
      </c>
      <c r="J131" s="92">
        <v>325</v>
      </c>
      <c r="K131" s="93">
        <v>0.25</v>
      </c>
      <c r="L131" s="91">
        <v>81</v>
      </c>
      <c r="M131" s="92">
        <v>360</v>
      </c>
      <c r="N131" s="93">
        <v>5.8823529411764705E-2</v>
      </c>
    </row>
    <row r="132" spans="1:14" ht="12">
      <c r="A132" s="27"/>
      <c r="B132" s="89" t="s">
        <v>263</v>
      </c>
      <c r="C132" s="91">
        <v>52</v>
      </c>
      <c r="D132" s="92">
        <v>228</v>
      </c>
      <c r="E132" s="93">
        <v>-8.7999999999999995E-2</v>
      </c>
      <c r="F132" s="91">
        <v>126</v>
      </c>
      <c r="G132" s="92">
        <v>270</v>
      </c>
      <c r="H132" s="93">
        <v>3.8461538461538464E-2</v>
      </c>
      <c r="I132" s="91">
        <v>57</v>
      </c>
      <c r="J132" s="92">
        <v>280</v>
      </c>
      <c r="K132" s="93">
        <v>1.8181818181818181E-2</v>
      </c>
      <c r="L132" s="91">
        <v>322</v>
      </c>
      <c r="M132" s="92">
        <v>330</v>
      </c>
      <c r="N132" s="93">
        <v>6.4516129032258063E-2</v>
      </c>
    </row>
    <row r="133" spans="1:14" ht="12">
      <c r="A133" s="27"/>
      <c r="B133" s="89" t="s">
        <v>264</v>
      </c>
      <c r="C133" s="91">
        <v>70</v>
      </c>
      <c r="D133" s="92">
        <v>190</v>
      </c>
      <c r="E133" s="93">
        <v>5.5555555555555552E-2</v>
      </c>
      <c r="F133" s="91">
        <v>103</v>
      </c>
      <c r="G133" s="92">
        <v>270</v>
      </c>
      <c r="H133" s="93">
        <v>3.8461538461538464E-2</v>
      </c>
      <c r="I133" s="91">
        <v>77</v>
      </c>
      <c r="J133" s="92">
        <v>300</v>
      </c>
      <c r="K133" s="93">
        <v>7.1428571428571425E-2</v>
      </c>
      <c r="L133" s="91">
        <v>555</v>
      </c>
      <c r="M133" s="92">
        <v>350</v>
      </c>
      <c r="N133" s="93">
        <v>6.0606060606060608E-2</v>
      </c>
    </row>
    <row r="134" spans="1:14" ht="12">
      <c r="A134" s="89"/>
      <c r="B134" s="89" t="s">
        <v>37</v>
      </c>
      <c r="C134" s="91">
        <v>186</v>
      </c>
      <c r="D134" s="92">
        <v>200</v>
      </c>
      <c r="E134" s="93">
        <v>3.0927835051546393E-2</v>
      </c>
      <c r="F134" s="91">
        <v>448</v>
      </c>
      <c r="G134" s="92">
        <v>275</v>
      </c>
      <c r="H134" s="93">
        <v>4.5627376425855515E-2</v>
      </c>
      <c r="I134" s="91">
        <v>339</v>
      </c>
      <c r="J134" s="92">
        <v>295</v>
      </c>
      <c r="K134" s="93">
        <v>5.3571428571428568E-2</v>
      </c>
      <c r="L134" s="91">
        <v>1678</v>
      </c>
      <c r="M134" s="92">
        <v>350</v>
      </c>
      <c r="N134" s="93">
        <v>6.0606060606060608E-2</v>
      </c>
    </row>
    <row r="135" spans="1:14" ht="12">
      <c r="A135" s="89" t="s">
        <v>265</v>
      </c>
      <c r="B135" s="89" t="s">
        <v>265</v>
      </c>
      <c r="C135" s="91">
        <v>28</v>
      </c>
      <c r="D135" s="92">
        <v>243</v>
      </c>
      <c r="E135" s="93">
        <v>0.10454545454545454</v>
      </c>
      <c r="F135" s="91">
        <v>90</v>
      </c>
      <c r="G135" s="92">
        <v>300</v>
      </c>
      <c r="H135" s="93">
        <v>1.6949152542372881E-2</v>
      </c>
      <c r="I135" s="91">
        <v>64</v>
      </c>
      <c r="J135" s="92">
        <v>350</v>
      </c>
      <c r="K135" s="93">
        <v>8.3591331269349839E-2</v>
      </c>
      <c r="L135" s="91">
        <v>190</v>
      </c>
      <c r="M135" s="92">
        <v>380</v>
      </c>
      <c r="N135" s="93">
        <v>8.5714285714285715E-2</v>
      </c>
    </row>
    <row r="136" spans="1:14" ht="12">
      <c r="A136" s="27"/>
      <c r="B136" s="89" t="s">
        <v>266</v>
      </c>
      <c r="C136" s="91">
        <v>32</v>
      </c>
      <c r="D136" s="92">
        <v>200</v>
      </c>
      <c r="E136" s="93">
        <v>5.2631578947368418E-2</v>
      </c>
      <c r="F136" s="91">
        <v>192</v>
      </c>
      <c r="G136" s="92">
        <v>280</v>
      </c>
      <c r="H136" s="93">
        <v>3.7037037037037035E-2</v>
      </c>
      <c r="I136" s="91">
        <v>50</v>
      </c>
      <c r="J136" s="92">
        <v>320</v>
      </c>
      <c r="K136" s="93">
        <v>0.14285714285714285</v>
      </c>
      <c r="L136" s="91">
        <v>340</v>
      </c>
      <c r="M136" s="92">
        <v>375</v>
      </c>
      <c r="N136" s="93">
        <v>0.10294117647058823</v>
      </c>
    </row>
    <row r="137" spans="1:14" ht="12">
      <c r="A137" s="27"/>
      <c r="B137" s="89" t="s">
        <v>267</v>
      </c>
      <c r="C137" s="91">
        <v>15</v>
      </c>
      <c r="D137" s="92">
        <v>195</v>
      </c>
      <c r="E137" s="93">
        <v>5.4054054054054057E-2</v>
      </c>
      <c r="F137" s="91">
        <v>77</v>
      </c>
      <c r="G137" s="92">
        <v>290</v>
      </c>
      <c r="H137" s="93">
        <v>9.4339622641509441E-2</v>
      </c>
      <c r="I137" s="91">
        <v>43</v>
      </c>
      <c r="J137" s="92">
        <v>300</v>
      </c>
      <c r="K137" s="93">
        <v>7.1428571428571425E-2</v>
      </c>
      <c r="L137" s="91">
        <v>250</v>
      </c>
      <c r="M137" s="92">
        <v>360</v>
      </c>
      <c r="N137" s="93">
        <v>9.0909090909090912E-2</v>
      </c>
    </row>
    <row r="138" spans="1:14" ht="12">
      <c r="A138" s="27"/>
      <c r="B138" s="89" t="s">
        <v>268</v>
      </c>
      <c r="C138" s="91">
        <v>16</v>
      </c>
      <c r="D138" s="92">
        <v>223</v>
      </c>
      <c r="E138" s="93">
        <v>0.115</v>
      </c>
      <c r="F138" s="91">
        <v>97</v>
      </c>
      <c r="G138" s="92">
        <v>280</v>
      </c>
      <c r="H138" s="93">
        <v>3.7037037037037035E-2</v>
      </c>
      <c r="I138" s="91">
        <v>45</v>
      </c>
      <c r="J138" s="92">
        <v>300</v>
      </c>
      <c r="K138" s="93">
        <v>7.1428571428571425E-2</v>
      </c>
      <c r="L138" s="91">
        <v>335</v>
      </c>
      <c r="M138" s="92">
        <v>360</v>
      </c>
      <c r="N138" s="93">
        <v>0.125</v>
      </c>
    </row>
    <row r="139" spans="1:14" ht="12">
      <c r="A139" s="89"/>
      <c r="B139" s="89" t="s">
        <v>37</v>
      </c>
      <c r="C139" s="91">
        <v>91</v>
      </c>
      <c r="D139" s="92">
        <v>220</v>
      </c>
      <c r="E139" s="93">
        <v>0.116751269035533</v>
      </c>
      <c r="F139" s="91">
        <v>456</v>
      </c>
      <c r="G139" s="92">
        <v>280</v>
      </c>
      <c r="H139" s="93">
        <v>3.7037037037037035E-2</v>
      </c>
      <c r="I139" s="91">
        <v>202</v>
      </c>
      <c r="J139" s="92">
        <v>320</v>
      </c>
      <c r="K139" s="93">
        <v>0.12280701754385964</v>
      </c>
      <c r="L139" s="91">
        <v>1115</v>
      </c>
      <c r="M139" s="92">
        <v>365</v>
      </c>
      <c r="N139" s="93">
        <v>0.10606060606060606</v>
      </c>
    </row>
    <row r="140" spans="1:14" ht="12">
      <c r="A140" s="89" t="s">
        <v>269</v>
      </c>
      <c r="B140" s="89" t="s">
        <v>270</v>
      </c>
      <c r="C140" s="91">
        <v>23</v>
      </c>
      <c r="D140" s="92">
        <v>220</v>
      </c>
      <c r="E140" s="93">
        <v>7.3170731707317069E-2</v>
      </c>
      <c r="F140" s="91">
        <v>64</v>
      </c>
      <c r="G140" s="92">
        <v>280</v>
      </c>
      <c r="H140" s="93">
        <v>7.6923076923076927E-2</v>
      </c>
      <c r="I140" s="91">
        <v>16</v>
      </c>
      <c r="J140" s="92">
        <v>300</v>
      </c>
      <c r="K140" s="93">
        <v>9.0909090909090912E-2</v>
      </c>
      <c r="L140" s="91">
        <v>140</v>
      </c>
      <c r="M140" s="92">
        <v>370</v>
      </c>
      <c r="N140" s="93">
        <v>0.15625</v>
      </c>
    </row>
    <row r="141" spans="1:14" ht="12">
      <c r="A141" s="27"/>
      <c r="B141" s="89" t="s">
        <v>70</v>
      </c>
      <c r="C141" s="91">
        <v>26</v>
      </c>
      <c r="D141" s="92">
        <v>220</v>
      </c>
      <c r="E141" s="93">
        <v>0.22222222222222221</v>
      </c>
      <c r="F141" s="91">
        <v>87</v>
      </c>
      <c r="G141" s="92">
        <v>280</v>
      </c>
      <c r="H141" s="93">
        <v>0.12</v>
      </c>
      <c r="I141" s="91">
        <v>34</v>
      </c>
      <c r="J141" s="92">
        <v>320</v>
      </c>
      <c r="K141" s="93">
        <v>0.16363636363636364</v>
      </c>
      <c r="L141" s="91">
        <v>127</v>
      </c>
      <c r="M141" s="92">
        <v>360</v>
      </c>
      <c r="N141" s="93">
        <v>9.0909090909090912E-2</v>
      </c>
    </row>
    <row r="142" spans="1:14" ht="12">
      <c r="A142" s="27"/>
      <c r="B142" s="89" t="s">
        <v>271</v>
      </c>
      <c r="C142" s="91" t="s">
        <v>41</v>
      </c>
      <c r="D142" s="92" t="s">
        <v>41</v>
      </c>
      <c r="E142" s="93" t="s">
        <v>41</v>
      </c>
      <c r="F142" s="91">
        <v>27</v>
      </c>
      <c r="G142" s="92">
        <v>320</v>
      </c>
      <c r="H142" s="93">
        <v>6.6666666666666666E-2</v>
      </c>
      <c r="I142" s="91">
        <v>31</v>
      </c>
      <c r="J142" s="92">
        <v>350</v>
      </c>
      <c r="K142" s="93">
        <v>2.9411764705882353E-2</v>
      </c>
      <c r="L142" s="91">
        <v>86</v>
      </c>
      <c r="M142" s="92">
        <v>398</v>
      </c>
      <c r="N142" s="93">
        <v>0.11173184357541899</v>
      </c>
    </row>
    <row r="143" spans="1:14" ht="12">
      <c r="A143" s="27"/>
      <c r="B143" s="89" t="s">
        <v>272</v>
      </c>
      <c r="C143" s="91">
        <v>25</v>
      </c>
      <c r="D143" s="92">
        <v>200</v>
      </c>
      <c r="E143" s="93">
        <v>0.1111111111111111</v>
      </c>
      <c r="F143" s="91">
        <v>84</v>
      </c>
      <c r="G143" s="92">
        <v>298</v>
      </c>
      <c r="H143" s="93">
        <v>6.4285714285714279E-2</v>
      </c>
      <c r="I143" s="91">
        <v>17</v>
      </c>
      <c r="J143" s="92">
        <v>285</v>
      </c>
      <c r="K143" s="93">
        <v>-8.0645161290322578E-2</v>
      </c>
      <c r="L143" s="91">
        <v>138</v>
      </c>
      <c r="M143" s="92">
        <v>370</v>
      </c>
      <c r="N143" s="93">
        <v>4.2253521126760563E-2</v>
      </c>
    </row>
    <row r="144" spans="1:14" ht="12">
      <c r="A144" s="27"/>
      <c r="B144" s="89" t="s">
        <v>273</v>
      </c>
      <c r="C144" s="91">
        <v>21</v>
      </c>
      <c r="D144" s="92">
        <v>180</v>
      </c>
      <c r="E144" s="93">
        <v>0.16129032258064516</v>
      </c>
      <c r="F144" s="91">
        <v>34</v>
      </c>
      <c r="G144" s="92">
        <v>250</v>
      </c>
      <c r="H144" s="93">
        <v>8.6956521739130432E-2</v>
      </c>
      <c r="I144" s="91">
        <v>35</v>
      </c>
      <c r="J144" s="92">
        <v>275</v>
      </c>
      <c r="K144" s="93">
        <v>0.12244897959183673</v>
      </c>
      <c r="L144" s="91">
        <v>113</v>
      </c>
      <c r="M144" s="92">
        <v>310</v>
      </c>
      <c r="N144" s="93">
        <v>6.8965517241379309E-2</v>
      </c>
    </row>
    <row r="145" spans="1:14" ht="12">
      <c r="A145" s="27"/>
      <c r="B145" s="89" t="s">
        <v>1</v>
      </c>
      <c r="C145" s="91">
        <v>31</v>
      </c>
      <c r="D145" s="92">
        <v>225</v>
      </c>
      <c r="E145" s="93">
        <v>-0.14448669201520911</v>
      </c>
      <c r="F145" s="91">
        <v>132</v>
      </c>
      <c r="G145" s="92">
        <v>270</v>
      </c>
      <c r="H145" s="93">
        <v>0.10204081632653061</v>
      </c>
      <c r="I145" s="91">
        <v>36</v>
      </c>
      <c r="J145" s="92">
        <v>273</v>
      </c>
      <c r="K145" s="93">
        <v>3.0188679245283019E-2</v>
      </c>
      <c r="L145" s="91">
        <v>233</v>
      </c>
      <c r="M145" s="92">
        <v>330</v>
      </c>
      <c r="N145" s="93">
        <v>0.11864406779661017</v>
      </c>
    </row>
    <row r="146" spans="1:14" ht="12">
      <c r="A146" s="27"/>
      <c r="B146" s="89" t="s">
        <v>2</v>
      </c>
      <c r="C146" s="91">
        <v>61</v>
      </c>
      <c r="D146" s="92">
        <v>210</v>
      </c>
      <c r="E146" s="93">
        <v>0</v>
      </c>
      <c r="F146" s="91">
        <v>195</v>
      </c>
      <c r="G146" s="92">
        <v>250</v>
      </c>
      <c r="H146" s="93">
        <v>4.1666666666666664E-2</v>
      </c>
      <c r="I146" s="91">
        <v>89</v>
      </c>
      <c r="J146" s="92">
        <v>280</v>
      </c>
      <c r="K146" s="93">
        <v>4.4776119402985072E-2</v>
      </c>
      <c r="L146" s="91">
        <v>554</v>
      </c>
      <c r="M146" s="92">
        <v>350</v>
      </c>
      <c r="N146" s="93">
        <v>4.4776119402985072E-2</v>
      </c>
    </row>
    <row r="147" spans="1:14" ht="12">
      <c r="A147" s="27"/>
      <c r="B147" s="89" t="s">
        <v>274</v>
      </c>
      <c r="C147" s="91">
        <v>73</v>
      </c>
      <c r="D147" s="92">
        <v>180</v>
      </c>
      <c r="E147" s="93">
        <v>0.125</v>
      </c>
      <c r="F147" s="91">
        <v>83</v>
      </c>
      <c r="G147" s="92">
        <v>230</v>
      </c>
      <c r="H147" s="93">
        <v>0.15</v>
      </c>
      <c r="I147" s="91">
        <v>46</v>
      </c>
      <c r="J147" s="92">
        <v>253</v>
      </c>
      <c r="K147" s="93">
        <v>1.2E-2</v>
      </c>
      <c r="L147" s="91">
        <v>167</v>
      </c>
      <c r="M147" s="92">
        <v>300</v>
      </c>
      <c r="N147" s="93">
        <v>8.6956521739130432E-2</v>
      </c>
    </row>
    <row r="148" spans="1:14" ht="12">
      <c r="A148" s="27"/>
      <c r="B148" s="89" t="s">
        <v>275</v>
      </c>
      <c r="C148" s="91">
        <v>32</v>
      </c>
      <c r="D148" s="92">
        <v>188</v>
      </c>
      <c r="E148" s="93">
        <v>0.17499999999999999</v>
      </c>
      <c r="F148" s="91">
        <v>94</v>
      </c>
      <c r="G148" s="92">
        <v>210</v>
      </c>
      <c r="H148" s="93">
        <v>7.6923076923076927E-2</v>
      </c>
      <c r="I148" s="91">
        <v>53</v>
      </c>
      <c r="J148" s="92">
        <v>235</v>
      </c>
      <c r="K148" s="93">
        <v>0.11904761904761904</v>
      </c>
      <c r="L148" s="91">
        <v>207</v>
      </c>
      <c r="M148" s="92">
        <v>290</v>
      </c>
      <c r="N148" s="93">
        <v>0.11538461538461539</v>
      </c>
    </row>
    <row r="149" spans="1:14" ht="12">
      <c r="A149" s="27"/>
      <c r="B149" s="89" t="s">
        <v>276</v>
      </c>
      <c r="C149" s="91" t="s">
        <v>41</v>
      </c>
      <c r="D149" s="92" t="s">
        <v>41</v>
      </c>
      <c r="E149" s="93" t="s">
        <v>41</v>
      </c>
      <c r="F149" s="91">
        <v>49</v>
      </c>
      <c r="G149" s="92">
        <v>410</v>
      </c>
      <c r="H149" s="93">
        <v>0.1388888888888889</v>
      </c>
      <c r="I149" s="91">
        <v>20</v>
      </c>
      <c r="J149" s="92">
        <v>455</v>
      </c>
      <c r="K149" s="93">
        <v>0.2638888888888889</v>
      </c>
      <c r="L149" s="91">
        <v>188</v>
      </c>
      <c r="M149" s="92">
        <v>498</v>
      </c>
      <c r="N149" s="93">
        <v>0.18571428571428572</v>
      </c>
    </row>
    <row r="150" spans="1:14" ht="12">
      <c r="A150" s="27"/>
      <c r="B150" s="89" t="s">
        <v>277</v>
      </c>
      <c r="C150" s="91">
        <v>18</v>
      </c>
      <c r="D150" s="92">
        <v>235</v>
      </c>
      <c r="E150" s="93">
        <v>0.38235294117647056</v>
      </c>
      <c r="F150" s="91">
        <v>63</v>
      </c>
      <c r="G150" s="92">
        <v>290</v>
      </c>
      <c r="H150" s="93">
        <v>0.11538461538461539</v>
      </c>
      <c r="I150" s="91">
        <v>31</v>
      </c>
      <c r="J150" s="92">
        <v>340</v>
      </c>
      <c r="K150" s="93">
        <v>0.19298245614035087</v>
      </c>
      <c r="L150" s="91">
        <v>129</v>
      </c>
      <c r="M150" s="92">
        <v>350</v>
      </c>
      <c r="N150" s="93">
        <v>9.375E-2</v>
      </c>
    </row>
    <row r="151" spans="1:14" ht="12">
      <c r="A151" s="27"/>
      <c r="B151" s="89" t="s">
        <v>278</v>
      </c>
      <c r="C151" s="91">
        <v>73</v>
      </c>
      <c r="D151" s="92">
        <v>200</v>
      </c>
      <c r="E151" s="93">
        <v>0</v>
      </c>
      <c r="F151" s="91">
        <v>154</v>
      </c>
      <c r="G151" s="92">
        <v>290</v>
      </c>
      <c r="H151" s="93">
        <v>0.16</v>
      </c>
      <c r="I151" s="91">
        <v>58</v>
      </c>
      <c r="J151" s="92">
        <v>295</v>
      </c>
      <c r="K151" s="93">
        <v>0.13461538461538461</v>
      </c>
      <c r="L151" s="91">
        <v>276</v>
      </c>
      <c r="M151" s="92">
        <v>350</v>
      </c>
      <c r="N151" s="93">
        <v>0.12903225806451613</v>
      </c>
    </row>
    <row r="152" spans="1:14" ht="12">
      <c r="A152" s="27"/>
      <c r="B152" s="89" t="s">
        <v>279</v>
      </c>
      <c r="C152" s="91">
        <v>15</v>
      </c>
      <c r="D152" s="92">
        <v>200</v>
      </c>
      <c r="E152" s="93">
        <v>-3.8461538461538464E-2</v>
      </c>
      <c r="F152" s="91">
        <v>41</v>
      </c>
      <c r="G152" s="92">
        <v>255</v>
      </c>
      <c r="H152" s="93">
        <v>0.02</v>
      </c>
      <c r="I152" s="91">
        <v>15</v>
      </c>
      <c r="J152" s="92">
        <v>300</v>
      </c>
      <c r="K152" s="93">
        <v>0.15384615384615385</v>
      </c>
      <c r="L152" s="91">
        <v>84</v>
      </c>
      <c r="M152" s="92">
        <v>330</v>
      </c>
      <c r="N152" s="93">
        <v>3.125E-2</v>
      </c>
    </row>
    <row r="153" spans="1:14" ht="12">
      <c r="A153" s="27"/>
      <c r="B153" s="89" t="s">
        <v>280</v>
      </c>
      <c r="C153" s="91">
        <v>84</v>
      </c>
      <c r="D153" s="92">
        <v>215</v>
      </c>
      <c r="E153" s="93">
        <v>0.10256410256410256</v>
      </c>
      <c r="F153" s="91">
        <v>300</v>
      </c>
      <c r="G153" s="92">
        <v>255</v>
      </c>
      <c r="H153" s="93">
        <v>4.0816326530612242E-2</v>
      </c>
      <c r="I153" s="91">
        <v>69</v>
      </c>
      <c r="J153" s="92">
        <v>280</v>
      </c>
      <c r="K153" s="93">
        <v>3.7037037037037035E-2</v>
      </c>
      <c r="L153" s="91">
        <v>551</v>
      </c>
      <c r="M153" s="92">
        <v>330</v>
      </c>
      <c r="N153" s="93">
        <v>6.4516129032258063E-2</v>
      </c>
    </row>
    <row r="154" spans="1:14" ht="12">
      <c r="A154" s="27"/>
      <c r="B154" s="89" t="s">
        <v>3</v>
      </c>
      <c r="C154" s="91">
        <v>54</v>
      </c>
      <c r="D154" s="92">
        <v>170</v>
      </c>
      <c r="E154" s="93">
        <v>6.25E-2</v>
      </c>
      <c r="F154" s="91">
        <v>92</v>
      </c>
      <c r="G154" s="92">
        <v>260</v>
      </c>
      <c r="H154" s="93">
        <v>0.04</v>
      </c>
      <c r="I154" s="91">
        <v>13</v>
      </c>
      <c r="J154" s="92">
        <v>280</v>
      </c>
      <c r="K154" s="93">
        <v>1.8181818181818181E-2</v>
      </c>
      <c r="L154" s="91">
        <v>112</v>
      </c>
      <c r="M154" s="92">
        <v>338</v>
      </c>
      <c r="N154" s="93">
        <v>9.0322580645161285E-2</v>
      </c>
    </row>
    <row r="155" spans="1:14" ht="12">
      <c r="A155" s="27"/>
      <c r="B155" s="89" t="s">
        <v>281</v>
      </c>
      <c r="C155" s="91">
        <v>25</v>
      </c>
      <c r="D155" s="92">
        <v>300</v>
      </c>
      <c r="E155" s="93">
        <v>-1.6393442622950821E-2</v>
      </c>
      <c r="F155" s="91">
        <v>38</v>
      </c>
      <c r="G155" s="92">
        <v>425</v>
      </c>
      <c r="H155" s="93">
        <v>8.9743589743589744E-2</v>
      </c>
      <c r="I155" s="91">
        <v>22</v>
      </c>
      <c r="J155" s="92">
        <v>455</v>
      </c>
      <c r="K155" s="93">
        <v>0.16666666666666666</v>
      </c>
      <c r="L155" s="91">
        <v>169</v>
      </c>
      <c r="M155" s="92">
        <v>550</v>
      </c>
      <c r="N155" s="93">
        <v>0.12244897959183673</v>
      </c>
    </row>
    <row r="156" spans="1:14" ht="12">
      <c r="A156" s="27"/>
      <c r="B156" s="89" t="s">
        <v>282</v>
      </c>
      <c r="C156" s="91">
        <v>81</v>
      </c>
      <c r="D156" s="92">
        <v>210</v>
      </c>
      <c r="E156" s="93">
        <v>0.05</v>
      </c>
      <c r="F156" s="91">
        <v>118</v>
      </c>
      <c r="G156" s="92">
        <v>283</v>
      </c>
      <c r="H156" s="93">
        <v>0.13200000000000001</v>
      </c>
      <c r="I156" s="91">
        <v>48</v>
      </c>
      <c r="J156" s="92">
        <v>320</v>
      </c>
      <c r="K156" s="93">
        <v>0.14285714285714285</v>
      </c>
      <c r="L156" s="91">
        <v>384</v>
      </c>
      <c r="M156" s="92">
        <v>360</v>
      </c>
      <c r="N156" s="93">
        <v>9.0909090909090912E-2</v>
      </c>
    </row>
    <row r="157" spans="1:14" ht="12">
      <c r="A157" s="27"/>
      <c r="B157" s="89" t="s">
        <v>4</v>
      </c>
      <c r="C157" s="91">
        <v>50</v>
      </c>
      <c r="D157" s="92">
        <v>198</v>
      </c>
      <c r="E157" s="93">
        <v>4.2105263157894736E-2</v>
      </c>
      <c r="F157" s="91">
        <v>97</v>
      </c>
      <c r="G157" s="92">
        <v>250</v>
      </c>
      <c r="H157" s="93">
        <v>7.2961373390557943E-2</v>
      </c>
      <c r="I157" s="91">
        <v>34</v>
      </c>
      <c r="J157" s="92">
        <v>298</v>
      </c>
      <c r="K157" s="93">
        <v>8.3636363636363634E-2</v>
      </c>
      <c r="L157" s="91">
        <v>251</v>
      </c>
      <c r="M157" s="92">
        <v>370</v>
      </c>
      <c r="N157" s="93">
        <v>0.15625</v>
      </c>
    </row>
    <row r="158" spans="1:14" ht="12">
      <c r="A158" s="27"/>
      <c r="B158" s="89" t="s">
        <v>283</v>
      </c>
      <c r="C158" s="91" t="s">
        <v>41</v>
      </c>
      <c r="D158" s="92" t="s">
        <v>41</v>
      </c>
      <c r="E158" s="93" t="s">
        <v>41</v>
      </c>
      <c r="F158" s="91">
        <v>65</v>
      </c>
      <c r="G158" s="92">
        <v>310</v>
      </c>
      <c r="H158" s="93">
        <v>6.8965517241379309E-2</v>
      </c>
      <c r="I158" s="91">
        <v>19</v>
      </c>
      <c r="J158" s="92">
        <v>320</v>
      </c>
      <c r="K158" s="93">
        <v>6.6666666666666666E-2</v>
      </c>
      <c r="L158" s="91">
        <v>177</v>
      </c>
      <c r="M158" s="92">
        <v>370</v>
      </c>
      <c r="N158" s="93">
        <v>6.3218390804597707E-2</v>
      </c>
    </row>
    <row r="159" spans="1:14" ht="12">
      <c r="A159" s="27"/>
      <c r="B159" s="89" t="s">
        <v>5</v>
      </c>
      <c r="C159" s="91">
        <v>48</v>
      </c>
      <c r="D159" s="92">
        <v>240</v>
      </c>
      <c r="E159" s="93">
        <v>9.0909090909090912E-2</v>
      </c>
      <c r="F159" s="91">
        <v>231</v>
      </c>
      <c r="G159" s="92">
        <v>300</v>
      </c>
      <c r="H159" s="93">
        <v>9.0909090909090912E-2</v>
      </c>
      <c r="I159" s="91">
        <v>68</v>
      </c>
      <c r="J159" s="92">
        <v>350</v>
      </c>
      <c r="K159" s="93">
        <v>0.12903225806451613</v>
      </c>
      <c r="L159" s="91">
        <v>322</v>
      </c>
      <c r="M159" s="92">
        <v>400</v>
      </c>
      <c r="N159" s="93">
        <v>0.1111111111111111</v>
      </c>
    </row>
    <row r="160" spans="1:14" ht="12">
      <c r="A160" s="27"/>
      <c r="B160" s="89" t="s">
        <v>6</v>
      </c>
      <c r="C160" s="91">
        <v>54</v>
      </c>
      <c r="D160" s="92">
        <v>200</v>
      </c>
      <c r="E160" s="93">
        <v>8.1081081081081086E-2</v>
      </c>
      <c r="F160" s="91">
        <v>235</v>
      </c>
      <c r="G160" s="92">
        <v>270</v>
      </c>
      <c r="H160" s="93">
        <v>0.08</v>
      </c>
      <c r="I160" s="91">
        <v>43</v>
      </c>
      <c r="J160" s="92">
        <v>310</v>
      </c>
      <c r="K160" s="93">
        <v>0.10714285714285714</v>
      </c>
      <c r="L160" s="91">
        <v>447</v>
      </c>
      <c r="M160" s="92">
        <v>370</v>
      </c>
      <c r="N160" s="93">
        <v>0.1044776119402985</v>
      </c>
    </row>
    <row r="161" spans="1:14" ht="12">
      <c r="A161" s="27"/>
      <c r="B161" s="89" t="s">
        <v>37</v>
      </c>
      <c r="C161" s="91">
        <v>818</v>
      </c>
      <c r="D161" s="92">
        <v>200</v>
      </c>
      <c r="E161" s="93">
        <v>5.2631578947368418E-2</v>
      </c>
      <c r="F161" s="91">
        <v>2283</v>
      </c>
      <c r="G161" s="92">
        <v>270</v>
      </c>
      <c r="H161" s="93">
        <v>0.08</v>
      </c>
      <c r="I161" s="91">
        <v>797</v>
      </c>
      <c r="J161" s="92">
        <v>300</v>
      </c>
      <c r="K161" s="93">
        <v>7.1428571428571425E-2</v>
      </c>
      <c r="L161" s="91">
        <v>4855</v>
      </c>
      <c r="M161" s="92">
        <v>360</v>
      </c>
      <c r="N161" s="93">
        <v>9.0909090909090912E-2</v>
      </c>
    </row>
  </sheetData>
  <phoneticPr fontId="4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ColWidth="9" defaultRowHeight="11"/>
  <sheetData/>
  <phoneticPr fontId="4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7"/>
  <sheetViews>
    <sheetView zoomScale="141" zoomScaleNormal="140" workbookViewId="0">
      <selection activeCell="D28" sqref="D28"/>
    </sheetView>
  </sheetViews>
  <sheetFormatPr baseColWidth="10" defaultColWidth="9" defaultRowHeight="11"/>
  <cols>
    <col min="1" max="1" width="16.19921875" style="10" customWidth="1"/>
    <col min="2" max="2" width="11.796875" style="10" customWidth="1"/>
    <col min="3" max="3" width="11" style="10" customWidth="1"/>
    <col min="4" max="4" width="16.59765625" style="10" customWidth="1"/>
    <col min="5" max="5" width="13.3984375" style="10" customWidth="1"/>
    <col min="6" max="6" width="15" style="10" customWidth="1"/>
  </cols>
  <sheetData>
    <row r="1" spans="1:6" ht="27.75" customHeight="1">
      <c r="A1" s="184" t="s">
        <v>365</v>
      </c>
      <c r="B1" s="89"/>
      <c r="C1" s="89"/>
      <c r="D1" s="89"/>
      <c r="E1" s="89"/>
      <c r="F1" s="125" t="s">
        <v>366</v>
      </c>
    </row>
    <row r="2" spans="1:6" ht="24" customHeight="1">
      <c r="A2" s="89" t="s">
        <v>12</v>
      </c>
      <c r="B2" s="61" t="s">
        <v>133</v>
      </c>
      <c r="C2" s="61" t="s">
        <v>132</v>
      </c>
      <c r="D2" s="61" t="s">
        <v>137</v>
      </c>
      <c r="E2" s="61" t="s">
        <v>138</v>
      </c>
    </row>
    <row r="3" spans="1:6" ht="12">
      <c r="A3" s="89" t="s">
        <v>15</v>
      </c>
      <c r="B3" s="95">
        <v>400</v>
      </c>
      <c r="C3" s="96">
        <v>221.73709034475337</v>
      </c>
      <c r="D3" s="97">
        <v>4.7252315383259358E-3</v>
      </c>
      <c r="E3" s="97">
        <v>-1.1973076260425874E-2</v>
      </c>
    </row>
    <row r="4" spans="1:6" ht="12">
      <c r="A4" s="89" t="s">
        <v>142</v>
      </c>
      <c r="B4" s="95">
        <v>375</v>
      </c>
      <c r="C4" s="96">
        <v>271.02099856421142</v>
      </c>
      <c r="D4" s="97">
        <v>2.3016043036626632E-2</v>
      </c>
      <c r="E4" s="97">
        <v>0.10093358349744519</v>
      </c>
    </row>
    <row r="5" spans="1:6" ht="12">
      <c r="A5" s="89" t="s">
        <v>14</v>
      </c>
      <c r="B5" s="95">
        <v>400</v>
      </c>
      <c r="C5" s="96">
        <v>225.78169528390174</v>
      </c>
      <c r="D5" s="97">
        <v>7.2014259027814997E-3</v>
      </c>
      <c r="E5" s="97">
        <v>-1.6215834664377038E-2</v>
      </c>
    </row>
    <row r="6" spans="1:6" ht="12">
      <c r="A6" s="89"/>
      <c r="B6" s="98"/>
      <c r="C6" s="89"/>
      <c r="D6" s="89"/>
      <c r="E6" s="89"/>
    </row>
    <row r="7" spans="1:6" ht="12">
      <c r="A7" s="89"/>
      <c r="B7" s="89" t="s">
        <v>146</v>
      </c>
      <c r="C7" s="89"/>
      <c r="D7" s="89"/>
      <c r="E7" s="89"/>
    </row>
  </sheetData>
  <phoneticPr fontId="0" type="noConversion"/>
  <hyperlinks>
    <hyperlink ref="F1" location="Contents!A1" display="Contents page" xr:uid="{00000000-0004-0000-0300-000000000000}"/>
  </hyperlinks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F19"/>
  <sheetViews>
    <sheetView zoomScaleNormal="100" workbookViewId="0"/>
  </sheetViews>
  <sheetFormatPr baseColWidth="10" defaultColWidth="9" defaultRowHeight="11"/>
  <cols>
    <col min="1" max="1" width="24.19921875" style="10" customWidth="1"/>
    <col min="2" max="4" width="12.3984375" style="10" customWidth="1"/>
    <col min="5" max="5" width="9" style="10"/>
    <col min="6" max="6" width="15.796875" style="10" customWidth="1"/>
    <col min="7" max="16384" width="9" style="10"/>
  </cols>
  <sheetData>
    <row r="1" spans="1:6" ht="33" customHeight="1">
      <c r="A1" s="184" t="s">
        <v>391</v>
      </c>
      <c r="F1" s="125" t="s">
        <v>366</v>
      </c>
    </row>
    <row r="2" spans="1:6" s="28" customFormat="1" ht="44.25" customHeight="1">
      <c r="A2" s="185" t="s">
        <v>30</v>
      </c>
      <c r="B2" s="189" t="s">
        <v>133</v>
      </c>
      <c r="C2" s="190" t="s">
        <v>134</v>
      </c>
      <c r="D2" s="190" t="s">
        <v>135</v>
      </c>
    </row>
    <row r="3" spans="1:6" s="28" customFormat="1" ht="17.25" customHeight="1">
      <c r="A3" s="185" t="s">
        <v>60</v>
      </c>
      <c r="B3" s="186"/>
      <c r="C3" s="187"/>
      <c r="D3" s="187"/>
    </row>
    <row r="4" spans="1:6" ht="13">
      <c r="A4" s="155" t="s">
        <v>16</v>
      </c>
      <c r="B4" s="188">
        <v>385</v>
      </c>
      <c r="C4" s="137">
        <v>1.3157894736842035E-2</v>
      </c>
      <c r="D4" s="137">
        <v>-8.333333333333337E-2</v>
      </c>
      <c r="E4" s="19"/>
    </row>
    <row r="5" spans="1:6" ht="13">
      <c r="A5" s="155" t="s">
        <v>17</v>
      </c>
      <c r="B5" s="188">
        <v>439</v>
      </c>
      <c r="C5" s="137">
        <v>2.0930232558139528E-2</v>
      </c>
      <c r="D5" s="137">
        <v>-2.4444444444444491E-2</v>
      </c>
      <c r="E5" s="19"/>
    </row>
    <row r="6" spans="1:6" ht="13">
      <c r="A6" s="155" t="s">
        <v>18</v>
      </c>
      <c r="B6" s="188">
        <v>450</v>
      </c>
      <c r="C6" s="137">
        <v>2.2727272727272707E-2</v>
      </c>
      <c r="D6" s="137">
        <v>-4.2553191489361653E-2</v>
      </c>
      <c r="E6" s="19"/>
    </row>
    <row r="7" spans="1:6" ht="13">
      <c r="A7" s="155" t="s">
        <v>19</v>
      </c>
      <c r="B7" s="188">
        <v>380</v>
      </c>
      <c r="C7" s="137">
        <v>2.7027027027026973E-2</v>
      </c>
      <c r="D7" s="137">
        <v>0</v>
      </c>
      <c r="E7" s="19"/>
    </row>
    <row r="8" spans="1:6" ht="13">
      <c r="A8" s="155" t="s">
        <v>20</v>
      </c>
      <c r="B8" s="188">
        <v>395</v>
      </c>
      <c r="C8" s="137">
        <v>1.2820512820512775E-2</v>
      </c>
      <c r="D8" s="137">
        <v>-1.2499999999999956E-2</v>
      </c>
      <c r="E8" s="19"/>
    </row>
    <row r="9" spans="1:6" ht="13">
      <c r="A9" s="155" t="s">
        <v>21</v>
      </c>
      <c r="B9" s="188">
        <v>400</v>
      </c>
      <c r="C9" s="137">
        <v>0</v>
      </c>
      <c r="D9" s="137">
        <v>0</v>
      </c>
      <c r="E9" s="19"/>
    </row>
    <row r="10" spans="1:6" ht="13">
      <c r="A10" s="155" t="s">
        <v>22</v>
      </c>
      <c r="B10" s="188">
        <v>430</v>
      </c>
      <c r="C10" s="137">
        <v>1.1764705882352899E-2</v>
      </c>
      <c r="D10" s="137">
        <v>2.3809523809523725E-2</v>
      </c>
      <c r="E10" s="19"/>
    </row>
    <row r="11" spans="1:6" ht="13">
      <c r="A11" s="155" t="s">
        <v>23</v>
      </c>
      <c r="B11" s="188">
        <v>395</v>
      </c>
      <c r="C11" s="137">
        <v>1.2820512820512775E-2</v>
      </c>
      <c r="D11" s="137">
        <v>3.9473684210526327E-2</v>
      </c>
      <c r="E11" s="19"/>
    </row>
    <row r="12" spans="1:6" ht="13">
      <c r="A12" s="155" t="s">
        <v>24</v>
      </c>
      <c r="B12" s="188">
        <v>450</v>
      </c>
      <c r="C12" s="137">
        <v>4.6511627906976827E-2</v>
      </c>
      <c r="D12" s="137">
        <v>0.125</v>
      </c>
      <c r="E12" s="19"/>
    </row>
    <row r="13" spans="1:6" ht="18" customHeight="1">
      <c r="A13" s="185" t="s">
        <v>142</v>
      </c>
      <c r="B13" s="188"/>
      <c r="C13" s="155"/>
      <c r="D13" s="137"/>
      <c r="E13" s="19"/>
    </row>
    <row r="14" spans="1:6" ht="13">
      <c r="A14" s="155" t="s">
        <v>25</v>
      </c>
      <c r="B14" s="188">
        <v>410</v>
      </c>
      <c r="C14" s="137">
        <v>2.4999999999999911E-2</v>
      </c>
      <c r="D14" s="137">
        <v>7.8947368421052655E-2</v>
      </c>
      <c r="E14" s="19"/>
    </row>
    <row r="15" spans="1:6" ht="13">
      <c r="A15" s="155" t="s">
        <v>26</v>
      </c>
      <c r="B15" s="188">
        <v>350</v>
      </c>
      <c r="C15" s="137">
        <v>0</v>
      </c>
      <c r="D15" s="137">
        <v>9.375E-2</v>
      </c>
      <c r="E15" s="19"/>
    </row>
    <row r="16" spans="1:6" ht="13">
      <c r="A16" s="155" t="s">
        <v>61</v>
      </c>
      <c r="B16" s="188">
        <v>360</v>
      </c>
      <c r="C16" s="137">
        <v>2.857142857142847E-2</v>
      </c>
      <c r="D16" s="137">
        <v>0.125</v>
      </c>
      <c r="E16" s="19"/>
    </row>
    <row r="17" spans="1:5" ht="13">
      <c r="A17" s="155" t="s">
        <v>28</v>
      </c>
      <c r="B17" s="188">
        <v>360</v>
      </c>
      <c r="C17" s="137">
        <v>0</v>
      </c>
      <c r="D17" s="137">
        <v>9.0909090909090828E-2</v>
      </c>
      <c r="E17" s="19"/>
    </row>
    <row r="18" spans="1:5" ht="13">
      <c r="A18" s="155" t="s">
        <v>29</v>
      </c>
      <c r="B18" s="188">
        <v>350</v>
      </c>
      <c r="C18" s="137">
        <v>0</v>
      </c>
      <c r="D18" s="137">
        <v>9.375E-2</v>
      </c>
    </row>
    <row r="19" spans="1:5">
      <c r="D19" s="131"/>
    </row>
  </sheetData>
  <phoneticPr fontId="0" type="noConversion"/>
  <hyperlinks>
    <hyperlink ref="F1" location="Contents!A1" display="Contents page" xr:uid="{00000000-0004-0000-0400-000000000000}"/>
  </hyperlinks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17"/>
  <sheetViews>
    <sheetView zoomScale="120" zoomScaleNormal="120" workbookViewId="0">
      <selection activeCell="G1" sqref="G1"/>
    </sheetView>
  </sheetViews>
  <sheetFormatPr baseColWidth="10" defaultColWidth="9" defaultRowHeight="11"/>
  <cols>
    <col min="1" max="1" width="20.59765625" style="10" customWidth="1"/>
    <col min="2" max="4" width="12.796875" style="10" customWidth="1"/>
    <col min="5" max="5" width="9" style="10"/>
    <col min="6" max="6" width="9.19921875" style="10" customWidth="1"/>
    <col min="7" max="7" width="14.3984375" style="10" customWidth="1"/>
    <col min="8" max="16384" width="9" style="10"/>
  </cols>
  <sheetData>
    <row r="1" spans="1:7" ht="30.75" customHeight="1">
      <c r="A1" s="184" t="s">
        <v>392</v>
      </c>
      <c r="G1" s="125" t="s">
        <v>366</v>
      </c>
    </row>
    <row r="2" spans="1:7" ht="40.5" customHeight="1">
      <c r="A2" s="185" t="s">
        <v>290</v>
      </c>
      <c r="B2" s="189" t="s">
        <v>133</v>
      </c>
      <c r="C2" s="190" t="s">
        <v>137</v>
      </c>
      <c r="D2" s="190" t="s">
        <v>138</v>
      </c>
    </row>
    <row r="3" spans="1:7" ht="17.25" customHeight="1">
      <c r="A3" s="185" t="s">
        <v>60</v>
      </c>
      <c r="B3" s="188"/>
      <c r="C3" s="135"/>
      <c r="D3" s="135"/>
    </row>
    <row r="4" spans="1:7" ht="13">
      <c r="A4" s="155" t="s">
        <v>31</v>
      </c>
      <c r="B4" s="188">
        <v>310</v>
      </c>
      <c r="C4" s="137">
        <v>-8.1081081081080253E-3</v>
      </c>
      <c r="D4" s="137">
        <v>-8.3874188716924758E-2</v>
      </c>
      <c r="E4" s="19"/>
      <c r="F4" s="19"/>
      <c r="G4" s="19"/>
    </row>
    <row r="5" spans="1:7" ht="13">
      <c r="A5" s="155" t="s">
        <v>32</v>
      </c>
      <c r="B5" s="188">
        <v>395</v>
      </c>
      <c r="C5" s="137">
        <v>1.070663811563155E-2</v>
      </c>
      <c r="D5" s="137">
        <v>-3.4764826175869179E-2</v>
      </c>
      <c r="E5" s="19"/>
      <c r="F5" s="19"/>
      <c r="G5" s="19"/>
    </row>
    <row r="6" spans="1:7" ht="13">
      <c r="A6" s="155" t="s">
        <v>33</v>
      </c>
      <c r="B6" s="188">
        <v>480</v>
      </c>
      <c r="C6" s="137">
        <v>1.7035775127767216E-3</v>
      </c>
      <c r="D6" s="137">
        <v>-2.7137042062415073E-3</v>
      </c>
      <c r="E6" s="19"/>
      <c r="F6" s="19"/>
      <c r="G6" s="19"/>
    </row>
    <row r="7" spans="1:7" ht="13">
      <c r="A7" s="155" t="s">
        <v>34</v>
      </c>
      <c r="B7" s="188">
        <v>450</v>
      </c>
      <c r="C7" s="137">
        <v>1.1708744968898621E-2</v>
      </c>
      <c r="D7" s="137">
        <v>7.2859744990891873E-3</v>
      </c>
      <c r="E7" s="19"/>
      <c r="F7" s="19"/>
      <c r="G7" s="19"/>
    </row>
    <row r="8" spans="1:7" ht="13">
      <c r="A8" s="155" t="s">
        <v>35</v>
      </c>
      <c r="B8" s="188">
        <v>410</v>
      </c>
      <c r="C8" s="137">
        <v>9.3109869646184062E-3</v>
      </c>
      <c r="D8" s="137">
        <v>2.8462998102466885E-2</v>
      </c>
      <c r="E8" s="19"/>
      <c r="F8" s="19"/>
      <c r="G8" s="19"/>
    </row>
    <row r="9" spans="1:7" ht="13">
      <c r="A9" s="155" t="s">
        <v>36</v>
      </c>
      <c r="B9" s="188">
        <v>450</v>
      </c>
      <c r="C9" s="137">
        <v>1.5923566878979223E-3</v>
      </c>
      <c r="D9" s="137">
        <v>3.4539473684210176E-2</v>
      </c>
      <c r="E9" s="19"/>
      <c r="F9" s="19"/>
      <c r="G9" s="19"/>
    </row>
    <row r="10" spans="1:7" ht="20.25" customHeight="1">
      <c r="A10" s="185" t="s">
        <v>142</v>
      </c>
      <c r="B10" s="188"/>
      <c r="C10" s="137"/>
      <c r="D10" s="137"/>
      <c r="E10" s="19"/>
      <c r="F10" s="19"/>
      <c r="G10" s="19"/>
    </row>
    <row r="11" spans="1:7" ht="13">
      <c r="A11" s="155" t="s">
        <v>31</v>
      </c>
      <c r="B11" s="188">
        <v>230</v>
      </c>
      <c r="C11" s="137">
        <v>2.3529411764705799E-2</v>
      </c>
      <c r="D11" s="137">
        <v>9.4339622641509413E-2</v>
      </c>
      <c r="E11" s="19"/>
      <c r="F11" s="19"/>
      <c r="G11" s="19"/>
    </row>
    <row r="12" spans="1:7" ht="13">
      <c r="A12" s="155" t="s">
        <v>32</v>
      </c>
      <c r="B12" s="188">
        <v>300</v>
      </c>
      <c r="C12" s="137">
        <v>4.1558441558441572E-2</v>
      </c>
      <c r="D12" s="137">
        <v>9.363636363636374E-2</v>
      </c>
      <c r="E12" s="19"/>
      <c r="F12" s="19"/>
      <c r="G12" s="19"/>
    </row>
    <row r="13" spans="1:7" ht="13">
      <c r="A13" s="155" t="s">
        <v>33</v>
      </c>
      <c r="B13" s="188">
        <v>380</v>
      </c>
      <c r="C13" s="137">
        <v>1.1541072640868899E-2</v>
      </c>
      <c r="D13" s="137">
        <v>7.7368040491684553E-2</v>
      </c>
      <c r="E13" s="19"/>
      <c r="F13" s="19"/>
      <c r="G13" s="19"/>
    </row>
    <row r="14" spans="1:7" ht="13">
      <c r="A14" s="155" t="s">
        <v>34</v>
      </c>
      <c r="B14" s="188">
        <v>320</v>
      </c>
      <c r="C14" s="137">
        <v>2.857142857142847E-2</v>
      </c>
      <c r="D14" s="137">
        <v>0.11013215859030834</v>
      </c>
      <c r="E14" s="19"/>
      <c r="F14" s="19"/>
      <c r="G14" s="19"/>
    </row>
    <row r="15" spans="1:7" ht="13">
      <c r="A15" s="155" t="s">
        <v>35</v>
      </c>
      <c r="B15" s="188">
        <v>375</v>
      </c>
      <c r="C15" s="137">
        <v>1.7182130584192601E-2</v>
      </c>
      <c r="D15" s="137">
        <v>0.10037174721189612</v>
      </c>
      <c r="E15" s="19"/>
      <c r="F15" s="19"/>
      <c r="G15" s="19"/>
    </row>
    <row r="16" spans="1:7" ht="13">
      <c r="A16" s="155" t="s">
        <v>36</v>
      </c>
      <c r="B16" s="188">
        <v>450</v>
      </c>
      <c r="C16" s="137">
        <v>2.2857142857142687E-2</v>
      </c>
      <c r="D16" s="137">
        <v>0.10493827160493829</v>
      </c>
      <c r="E16" s="19"/>
      <c r="F16" s="19"/>
      <c r="G16" s="19"/>
    </row>
    <row r="17" spans="1:7">
      <c r="A17" s="10" t="s">
        <v>357</v>
      </c>
      <c r="G17" s="19"/>
    </row>
  </sheetData>
  <phoneticPr fontId="0" type="noConversion"/>
  <hyperlinks>
    <hyperlink ref="G1" location="Contents!A1" display="Contents page" xr:uid="{00000000-0004-0000-0500-000000000000}"/>
  </hyperlink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"/>
  <sheetViews>
    <sheetView zoomScaleNormal="100" workbookViewId="0">
      <selection activeCell="L34" sqref="L34"/>
    </sheetView>
  </sheetViews>
  <sheetFormatPr baseColWidth="10" defaultColWidth="9" defaultRowHeight="11"/>
  <cols>
    <col min="1" max="12" width="9" style="10"/>
    <col min="13" max="13" width="15" style="10" customWidth="1"/>
    <col min="14" max="16384" width="9" style="10"/>
  </cols>
  <sheetData>
    <row r="1" spans="1:13" ht="30.75" customHeight="1">
      <c r="A1" s="184" t="s">
        <v>393</v>
      </c>
      <c r="M1" s="125" t="s">
        <v>366</v>
      </c>
    </row>
    <row r="3" spans="1:13" ht="14">
      <c r="B3" s="172"/>
    </row>
    <row r="8" spans="1:13" ht="20">
      <c r="J8" s="167"/>
    </row>
    <row r="16" spans="1:13" ht="25">
      <c r="J16" s="168"/>
    </row>
  </sheetData>
  <phoneticPr fontId="48" type="noConversion"/>
  <hyperlinks>
    <hyperlink ref="M1" location="Contents!A1" display="Contents pag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zoomScaleNormal="100" workbookViewId="0"/>
  </sheetViews>
  <sheetFormatPr baseColWidth="10" defaultColWidth="9" defaultRowHeight="11"/>
  <cols>
    <col min="1" max="13" width="9" style="10"/>
    <col min="14" max="14" width="16.19921875" style="10" customWidth="1"/>
    <col min="15" max="16384" width="9" style="10"/>
  </cols>
  <sheetData>
    <row r="1" spans="1:16" ht="35.25" customHeight="1">
      <c r="A1" s="184" t="s">
        <v>394</v>
      </c>
      <c r="N1" s="125" t="s">
        <v>366</v>
      </c>
    </row>
    <row r="3" spans="1:16" ht="14">
      <c r="B3" s="172"/>
    </row>
    <row r="6" spans="1:16" ht="20">
      <c r="K6" s="167"/>
    </row>
    <row r="16" spans="1:16" ht="25">
      <c r="P16" s="168"/>
    </row>
  </sheetData>
  <phoneticPr fontId="48" type="noConversion"/>
  <hyperlinks>
    <hyperlink ref="N1" location="Contents!A1" display="Contents page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"/>
  <sheetViews>
    <sheetView zoomScale="120" zoomScaleNormal="120" workbookViewId="0"/>
  </sheetViews>
  <sheetFormatPr baseColWidth="10" defaultColWidth="9" defaultRowHeight="11"/>
  <cols>
    <col min="1" max="1" width="32.3984375" style="107" customWidth="1"/>
    <col min="2" max="2" width="11.19921875" style="107" customWidth="1"/>
    <col min="3" max="3" width="28.19921875" style="107" customWidth="1"/>
    <col min="4" max="4" width="12.796875" style="107" customWidth="1"/>
    <col min="5" max="5" width="9" style="107"/>
    <col min="6" max="6" width="9" style="10"/>
    <col min="7" max="7" width="16.19921875" style="10" customWidth="1"/>
    <col min="8" max="16384" width="9" style="107"/>
  </cols>
  <sheetData>
    <row r="1" spans="1:7" ht="21" customHeight="1">
      <c r="A1" s="184" t="s">
        <v>395</v>
      </c>
      <c r="G1" s="125" t="s">
        <v>366</v>
      </c>
    </row>
    <row r="2" spans="1:7" ht="35.25" customHeight="1">
      <c r="A2" s="191" t="s">
        <v>358</v>
      </c>
      <c r="B2" s="191"/>
      <c r="C2" s="192" t="s">
        <v>359</v>
      </c>
      <c r="D2" s="193"/>
    </row>
    <row r="3" spans="1:7" ht="30" customHeight="1">
      <c r="A3" s="185" t="s">
        <v>335</v>
      </c>
      <c r="B3" s="194"/>
      <c r="C3" s="155"/>
      <c r="D3" s="194"/>
      <c r="G3" s="28"/>
    </row>
    <row r="4" spans="1:7" ht="13">
      <c r="A4" s="185" t="s">
        <v>15</v>
      </c>
      <c r="B4" s="155"/>
      <c r="C4" s="155"/>
      <c r="D4" s="155"/>
      <c r="G4" s="28"/>
    </row>
    <row r="5" spans="1:7" ht="13">
      <c r="A5" s="155" t="s">
        <v>158</v>
      </c>
      <c r="B5" s="196">
        <v>550</v>
      </c>
      <c r="C5" s="155" t="s">
        <v>11</v>
      </c>
      <c r="D5" s="196">
        <v>290</v>
      </c>
    </row>
    <row r="6" spans="1:7" ht="13">
      <c r="A6" s="155" t="s">
        <v>162</v>
      </c>
      <c r="B6" s="196">
        <v>550</v>
      </c>
      <c r="C6" s="155" t="s">
        <v>245</v>
      </c>
      <c r="D6" s="196">
        <v>310</v>
      </c>
    </row>
    <row r="7" spans="1:7" ht="13">
      <c r="A7" s="155" t="s">
        <v>189</v>
      </c>
      <c r="B7" s="196">
        <v>520</v>
      </c>
      <c r="C7" s="155" t="s">
        <v>208</v>
      </c>
      <c r="D7" s="196">
        <v>310</v>
      </c>
    </row>
    <row r="8" spans="1:7" s="109" customFormat="1" ht="13">
      <c r="A8" s="155" t="s">
        <v>155</v>
      </c>
      <c r="B8" s="196">
        <v>510</v>
      </c>
      <c r="C8" s="155" t="s">
        <v>8</v>
      </c>
      <c r="D8" s="196">
        <v>310</v>
      </c>
      <c r="G8" s="107"/>
    </row>
    <row r="9" spans="1:7" ht="13">
      <c r="A9" s="155" t="s">
        <v>195</v>
      </c>
      <c r="B9" s="196">
        <v>490</v>
      </c>
      <c r="C9" s="155" t="s">
        <v>249</v>
      </c>
      <c r="D9" s="196">
        <v>320</v>
      </c>
    </row>
    <row r="10" spans="1:7" ht="13">
      <c r="A10" s="155" t="s">
        <v>164</v>
      </c>
      <c r="B10" s="196">
        <v>480</v>
      </c>
      <c r="C10" s="155" t="s">
        <v>205</v>
      </c>
      <c r="D10" s="196">
        <v>320</v>
      </c>
    </row>
    <row r="11" spans="1:7" ht="13">
      <c r="A11" s="155" t="s">
        <v>159</v>
      </c>
      <c r="B11" s="196">
        <v>470</v>
      </c>
      <c r="C11" s="155" t="s">
        <v>206</v>
      </c>
      <c r="D11" s="196">
        <v>320</v>
      </c>
    </row>
    <row r="12" spans="1:7" ht="13">
      <c r="A12" s="185" t="s">
        <v>142</v>
      </c>
      <c r="B12" s="155"/>
      <c r="C12" s="155"/>
      <c r="D12" s="195"/>
    </row>
    <row r="13" spans="1:7" ht="13">
      <c r="A13" s="155" t="s">
        <v>281</v>
      </c>
      <c r="B13" s="196">
        <v>425</v>
      </c>
      <c r="C13" s="155" t="s">
        <v>275</v>
      </c>
      <c r="D13" s="196">
        <v>210</v>
      </c>
    </row>
    <row r="14" spans="1:7" ht="13">
      <c r="A14" s="155" t="s">
        <v>276</v>
      </c>
      <c r="B14" s="196">
        <v>410</v>
      </c>
      <c r="C14" s="155" t="s">
        <v>274</v>
      </c>
      <c r="D14" s="196">
        <v>230</v>
      </c>
    </row>
    <row r="15" spans="1:7" ht="13">
      <c r="A15" s="155" t="s">
        <v>372</v>
      </c>
      <c r="B15" s="196">
        <v>360</v>
      </c>
      <c r="C15" s="155" t="s">
        <v>273</v>
      </c>
      <c r="D15" s="196">
        <v>250</v>
      </c>
    </row>
    <row r="16" spans="1:7" ht="13">
      <c r="A16" s="155" t="s">
        <v>256</v>
      </c>
      <c r="B16" s="196">
        <v>350</v>
      </c>
      <c r="C16" s="155" t="s">
        <v>2</v>
      </c>
      <c r="D16" s="196">
        <v>250</v>
      </c>
    </row>
    <row r="17" spans="1:6" ht="13">
      <c r="A17" s="155" t="s">
        <v>260</v>
      </c>
      <c r="B17" s="196">
        <v>350</v>
      </c>
      <c r="C17" s="155" t="s">
        <v>4</v>
      </c>
      <c r="D17" s="196">
        <v>250</v>
      </c>
    </row>
    <row r="18" spans="1:6" ht="13">
      <c r="A18" s="155" t="s">
        <v>258</v>
      </c>
      <c r="B18" s="196">
        <v>340</v>
      </c>
      <c r="C18" s="155" t="s">
        <v>279</v>
      </c>
      <c r="D18" s="196">
        <v>255</v>
      </c>
    </row>
    <row r="19" spans="1:6" ht="13">
      <c r="A19" s="155" t="s">
        <v>261</v>
      </c>
      <c r="B19" s="196">
        <v>340</v>
      </c>
      <c r="C19" s="155" t="s">
        <v>280</v>
      </c>
      <c r="D19" s="196">
        <v>255</v>
      </c>
    </row>
    <row r="20" spans="1:6" ht="30" customHeight="1">
      <c r="A20" s="185"/>
      <c r="B20" s="195"/>
      <c r="C20" s="194"/>
      <c r="D20" s="195"/>
    </row>
    <row r="21" spans="1:6" ht="13">
      <c r="A21" s="185" t="s">
        <v>15</v>
      </c>
      <c r="B21" s="195"/>
      <c r="C21" s="194"/>
      <c r="D21" s="195"/>
    </row>
    <row r="22" spans="1:6" ht="13">
      <c r="A22" s="155" t="s">
        <v>169</v>
      </c>
      <c r="B22" s="196">
        <v>1100</v>
      </c>
      <c r="C22" s="155" t="s">
        <v>11</v>
      </c>
      <c r="D22" s="196">
        <v>330</v>
      </c>
    </row>
    <row r="23" spans="1:6" ht="13">
      <c r="A23" s="155" t="s">
        <v>189</v>
      </c>
      <c r="B23" s="196">
        <v>950</v>
      </c>
      <c r="C23" s="155" t="s">
        <v>167</v>
      </c>
      <c r="D23" s="196">
        <v>345</v>
      </c>
      <c r="E23" s="10"/>
    </row>
    <row r="24" spans="1:6" ht="13">
      <c r="A24" s="155" t="s">
        <v>155</v>
      </c>
      <c r="B24" s="196">
        <v>940</v>
      </c>
      <c r="C24" s="155" t="s">
        <v>152</v>
      </c>
      <c r="D24" s="196">
        <v>350</v>
      </c>
      <c r="E24" s="10"/>
    </row>
    <row r="25" spans="1:6" ht="13">
      <c r="A25" s="155" t="s">
        <v>149</v>
      </c>
      <c r="B25" s="196">
        <v>930</v>
      </c>
      <c r="C25" s="155" t="s">
        <v>205</v>
      </c>
      <c r="D25" s="196">
        <v>350</v>
      </c>
      <c r="E25" s="10"/>
    </row>
    <row r="26" spans="1:6" ht="13">
      <c r="A26" s="155" t="s">
        <v>148</v>
      </c>
      <c r="B26" s="196">
        <v>900</v>
      </c>
      <c r="C26" s="155" t="s">
        <v>208</v>
      </c>
      <c r="D26" s="196">
        <v>350</v>
      </c>
      <c r="E26" s="10"/>
    </row>
    <row r="27" spans="1:6" ht="13">
      <c r="A27" s="155" t="s">
        <v>157</v>
      </c>
      <c r="B27" s="196">
        <v>900</v>
      </c>
      <c r="C27" s="155" t="s">
        <v>206</v>
      </c>
      <c r="D27" s="196">
        <v>360</v>
      </c>
      <c r="E27" s="10"/>
    </row>
    <row r="28" spans="1:6" ht="13">
      <c r="A28" s="155" t="s">
        <v>166</v>
      </c>
      <c r="B28" s="196">
        <v>850</v>
      </c>
      <c r="C28" s="155" t="s">
        <v>212</v>
      </c>
      <c r="D28" s="196">
        <v>365</v>
      </c>
      <c r="E28" s="10"/>
      <c r="F28" s="11"/>
    </row>
    <row r="29" spans="1:6" ht="13">
      <c r="A29" s="155" t="s">
        <v>158</v>
      </c>
      <c r="B29" s="196">
        <v>820</v>
      </c>
      <c r="C29" s="155" t="s">
        <v>246</v>
      </c>
      <c r="D29" s="196">
        <v>370</v>
      </c>
    </row>
    <row r="30" spans="1:6" ht="13">
      <c r="A30" s="194"/>
      <c r="B30" s="195"/>
      <c r="C30" s="194"/>
      <c r="D30" s="195"/>
    </row>
    <row r="31" spans="1:6" ht="13">
      <c r="A31" s="185" t="s">
        <v>143</v>
      </c>
      <c r="B31" s="195"/>
      <c r="C31" s="194"/>
      <c r="D31" s="195"/>
    </row>
    <row r="32" spans="1:6" ht="13">
      <c r="A32" s="155" t="s">
        <v>281</v>
      </c>
      <c r="B32" s="196">
        <v>550</v>
      </c>
      <c r="C32" s="155" t="s">
        <v>275</v>
      </c>
      <c r="D32" s="196">
        <v>290</v>
      </c>
    </row>
    <row r="33" spans="1:5" ht="13">
      <c r="A33" s="155" t="s">
        <v>276</v>
      </c>
      <c r="B33" s="196">
        <v>498</v>
      </c>
      <c r="C33" s="155" t="s">
        <v>274</v>
      </c>
      <c r="D33" s="196">
        <v>300</v>
      </c>
    </row>
    <row r="34" spans="1:5" ht="13">
      <c r="A34" s="155" t="s">
        <v>260</v>
      </c>
      <c r="B34" s="196">
        <v>450</v>
      </c>
      <c r="C34" s="155" t="s">
        <v>273</v>
      </c>
      <c r="D34" s="196">
        <v>310</v>
      </c>
    </row>
    <row r="35" spans="1:5" ht="13">
      <c r="A35" s="155" t="s">
        <v>256</v>
      </c>
      <c r="B35" s="196">
        <v>420</v>
      </c>
      <c r="C35" s="155" t="s">
        <v>257</v>
      </c>
      <c r="D35" s="196">
        <v>320</v>
      </c>
    </row>
    <row r="36" spans="1:5" ht="13">
      <c r="A36" s="155" t="s">
        <v>258</v>
      </c>
      <c r="B36" s="196">
        <v>420</v>
      </c>
      <c r="C36" s="155" t="s">
        <v>1</v>
      </c>
      <c r="D36" s="196">
        <v>330</v>
      </c>
      <c r="E36" s="10"/>
    </row>
    <row r="37" spans="1:5" ht="13">
      <c r="A37" s="155" t="s">
        <v>259</v>
      </c>
      <c r="B37" s="196">
        <v>400</v>
      </c>
      <c r="C37" s="155" t="s">
        <v>263</v>
      </c>
      <c r="D37" s="196">
        <v>330</v>
      </c>
    </row>
    <row r="38" spans="1:5" ht="13">
      <c r="A38" s="155" t="s">
        <v>5</v>
      </c>
      <c r="B38" s="196">
        <v>400</v>
      </c>
      <c r="C38" s="155" t="s">
        <v>279</v>
      </c>
      <c r="D38" s="196">
        <v>330</v>
      </c>
    </row>
    <row r="39" spans="1:5" ht="13">
      <c r="A39" s="155" t="s">
        <v>271</v>
      </c>
      <c r="B39" s="196">
        <v>398</v>
      </c>
      <c r="C39" s="155" t="s">
        <v>280</v>
      </c>
      <c r="D39" s="196">
        <v>330</v>
      </c>
    </row>
    <row r="40" spans="1:5">
      <c r="E40" s="10"/>
    </row>
  </sheetData>
  <phoneticPr fontId="48" type="noConversion"/>
  <hyperlinks>
    <hyperlink ref="G1" location="Contents!A1" display="Contents page" xr:uid="{19AE1B00-7DC5-41D3-848C-90583C08692D}"/>
  </hyperlink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32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42" baseType="lpstr">
      <vt:lpstr>Contents</vt:lpstr>
      <vt:lpstr>Front page</vt:lpstr>
      <vt:lpstr>Figure 1</vt:lpstr>
      <vt:lpstr>Table 1</vt:lpstr>
      <vt:lpstr>Table 2</vt:lpstr>
      <vt:lpstr>Table 3</vt:lpstr>
      <vt:lpstr>Figure 2</vt:lpstr>
      <vt:lpstr>Figure 3</vt:lpstr>
      <vt:lpstr>Table 4</vt:lpstr>
      <vt:lpstr>Table 5</vt:lpstr>
      <vt:lpstr>Table 6</vt:lpstr>
      <vt:lpstr>Figure 4</vt:lpstr>
      <vt:lpstr>Figure 5a</vt:lpstr>
      <vt:lpstr>Figure 5b</vt:lpstr>
      <vt:lpstr>Table 7</vt:lpstr>
      <vt:lpstr>Table 8</vt:lpstr>
      <vt:lpstr>Figure 6</vt:lpstr>
      <vt:lpstr>Figure 7</vt:lpstr>
      <vt:lpstr>Figure 8</vt:lpstr>
      <vt:lpstr>Table 9</vt:lpstr>
      <vt:lpstr>Figure 9a</vt:lpstr>
      <vt:lpstr>Figure 9b</vt:lpstr>
      <vt:lpstr>Table 10</vt:lpstr>
      <vt:lpstr>Table 11</vt:lpstr>
      <vt:lpstr>Table 12</vt:lpstr>
      <vt:lpstr>Table 13</vt:lpstr>
      <vt:lpstr>Table 14</vt:lpstr>
      <vt:lpstr>Fig 1 source</vt:lpstr>
      <vt:lpstr>Fig 4&amp;8 source</vt:lpstr>
      <vt:lpstr>Fig 6&amp;7 source</vt:lpstr>
      <vt:lpstr>Table 11 for documents</vt:lpstr>
      <vt:lpstr>Sheet1</vt:lpstr>
      <vt:lpstr>Chart1</vt:lpstr>
      <vt:lpstr>Contents!Print_Area</vt:lpstr>
      <vt:lpstr>'Figure 1'!Print_Area</vt:lpstr>
      <vt:lpstr>'Front page'!Print_Area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9'!Print_Area</vt:lpstr>
    </vt:vector>
  </TitlesOfParts>
  <Company>Department of Families Fairness and Housing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 from Rental Report - September 2021</dc:title>
  <dc:subject>Rental Report</dc:subject>
  <dc:creator>Department of Families Fairness and Housing</dc:creator>
  <cp:keywords>Victoria, rental report, rent statistics, Rent, Victoria, Melbourne, Rental, Average rental report, rental statistics, rental data, Victoria</cp:keywords>
  <cp:lastModifiedBy>Microsoft Office User</cp:lastModifiedBy>
  <cp:lastPrinted>2019-08-07T01:55:30Z</cp:lastPrinted>
  <dcterms:created xsi:type="dcterms:W3CDTF">2006-02-21T05:00:41Z</dcterms:created>
  <dcterms:modified xsi:type="dcterms:W3CDTF">2022-09-12T07:25:43Z</dcterms:modified>
</cp:coreProperties>
</file>