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hk\whklatex\physics\5\data\"/>
    </mc:Choice>
  </mc:AlternateContent>
  <xr:revisionPtr revIDLastSave="0" documentId="13_ncr:1_{8DAB5C4C-7FDC-47E6-ABDF-87863FB2B758}" xr6:coauthVersionLast="47" xr6:coauthVersionMax="47" xr10:uidLastSave="{00000000-0000-0000-0000-000000000000}"/>
  <bookViews>
    <workbookView xWindow="1522" yWindow="2467" windowWidth="21600" windowHeight="11296" xr2:uid="{D54FC7CC-7B09-44DB-8C63-ABDEA91A66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17" i="1"/>
  <c r="M12" i="1"/>
  <c r="M7" i="1"/>
  <c r="M2" i="1"/>
  <c r="J22" i="1"/>
  <c r="K22" i="1" s="1"/>
  <c r="J17" i="1"/>
  <c r="K17" i="1" s="1"/>
  <c r="J12" i="1"/>
  <c r="K12" i="1" s="1"/>
  <c r="J7" i="1"/>
  <c r="J2" i="1"/>
  <c r="K2" i="1" s="1"/>
  <c r="L22" i="1"/>
  <c r="L17" i="1"/>
  <c r="L12" i="1"/>
  <c r="L7" i="1"/>
  <c r="L2" i="1"/>
  <c r="I22" i="1"/>
  <c r="I17" i="1"/>
  <c r="I12" i="1"/>
  <c r="I7" i="1"/>
  <c r="I2" i="1"/>
  <c r="K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H23" i="1" l="1"/>
</calcChain>
</file>

<file path=xl/sharedStrings.xml><?xml version="1.0" encoding="utf-8"?>
<sst xmlns="http://schemas.openxmlformats.org/spreadsheetml/2006/main" count="19" uniqueCount="13">
  <si>
    <t>n</t>
    <phoneticPr fontId="1" type="noConversion"/>
  </si>
  <si>
    <t>Trial</t>
    <phoneticPr fontId="1" type="noConversion"/>
  </si>
  <si>
    <t>l(cm)</t>
    <phoneticPr fontId="1" type="noConversion"/>
  </si>
  <si>
    <t>Delta T(s)</t>
    <phoneticPr fontId="1" type="noConversion"/>
  </si>
  <si>
    <t>Period(s)</t>
    <phoneticPr fontId="1" type="noConversion"/>
  </si>
  <si>
    <t>Error T(s)</t>
    <phoneticPr fontId="1" type="noConversion"/>
  </si>
  <si>
    <t>Percentage Error T(s)</t>
    <phoneticPr fontId="1" type="noConversion"/>
  </si>
  <si>
    <t>t0(s)</t>
    <phoneticPr fontId="1" type="noConversion"/>
  </si>
  <si>
    <t>T1 (s)</t>
    <phoneticPr fontId="1" type="noConversion"/>
  </si>
  <si>
    <t>Group</t>
    <phoneticPr fontId="1" type="noConversion"/>
  </si>
  <si>
    <t>T^2(s^2)</t>
    <phoneticPr fontId="1" type="noConversion"/>
  </si>
  <si>
    <t>Avg. Period</t>
    <phoneticPr fontId="1" type="noConversion"/>
  </si>
  <si>
    <t>Error T^2(s^2)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</si>
</sst>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45B8-B25F-4C9C-B349-BD3845D6EC25}">
  <dimension ref="A1:M26"/>
  <sheetViews>
    <sheetView tabSelected="1" workbookViewId="0">
      <selection sqref="A1:M26"/>
    </sheetView>
  </sheetViews>
  <sheetFormatPr defaultRowHeight="14.25" x14ac:dyDescent="0.2"/>
  <cols>
    <col min="13" max="13" width="12.75" bestFit="1" customWidth="1"/>
  </cols>
  <sheetData>
    <row r="1" spans="1:13" x14ac:dyDescent="0.2">
      <c r="A1" t="s">
        <v>9</v>
      </c>
      <c r="B1" t="s">
        <v>2</v>
      </c>
      <c r="C1" t="s">
        <v>1</v>
      </c>
      <c r="D1" t="s">
        <v>7</v>
      </c>
      <c r="E1" t="s">
        <v>8</v>
      </c>
      <c r="F1" t="s">
        <v>0</v>
      </c>
      <c r="G1" t="s">
        <v>3</v>
      </c>
      <c r="H1" t="s">
        <v>4</v>
      </c>
      <c r="I1" t="s">
        <v>11</v>
      </c>
      <c r="J1" t="s">
        <v>5</v>
      </c>
      <c r="K1" t="s">
        <v>6</v>
      </c>
      <c r="L1" t="s">
        <v>10</v>
      </c>
      <c r="M1" t="s">
        <v>12</v>
      </c>
    </row>
    <row r="2" spans="1:13" x14ac:dyDescent="0.2">
      <c r="A2">
        <v>1</v>
      </c>
      <c r="B2">
        <v>10</v>
      </c>
      <c r="C2">
        <v>1</v>
      </c>
      <c r="D2">
        <v>15.1</v>
      </c>
      <c r="E2">
        <v>28.9</v>
      </c>
      <c r="F2">
        <v>40</v>
      </c>
      <c r="G2">
        <f>E2-D2</f>
        <v>13.799999999999999</v>
      </c>
      <c r="H2" s="2">
        <f>G2/(F2/2)</f>
        <v>0.69</v>
      </c>
      <c r="I2" s="2">
        <f>AVERAGE(H2:H6)</f>
        <v>0.67799999999999994</v>
      </c>
      <c r="J2" s="2">
        <f>(MAX(G2:G6)-MIN(G2:G6))/2</f>
        <v>0.19999999999999929</v>
      </c>
      <c r="K2" s="1">
        <f>J2/G2</f>
        <v>1.4492753623188356E-2</v>
      </c>
      <c r="L2" s="2">
        <f>I2*I2</f>
        <v>0.45968399999999993</v>
      </c>
      <c r="M2" s="2">
        <f>2*K2*L2</f>
        <v>1.3324173913043431E-2</v>
      </c>
    </row>
    <row r="3" spans="1:13" x14ac:dyDescent="0.2">
      <c r="A3">
        <v>1</v>
      </c>
      <c r="B3">
        <v>10</v>
      </c>
      <c r="C3">
        <v>2</v>
      </c>
      <c r="D3">
        <v>6.4</v>
      </c>
      <c r="E3">
        <v>19.8</v>
      </c>
      <c r="F3">
        <v>40</v>
      </c>
      <c r="G3">
        <f t="shared" ref="G3:G26" si="0">E3-D3</f>
        <v>13.4</v>
      </c>
      <c r="H3" s="2">
        <f t="shared" ref="H3:H26" si="1">G3/(F3/2)</f>
        <v>0.67</v>
      </c>
      <c r="I3" s="2"/>
      <c r="J3" s="2"/>
      <c r="K3" s="1"/>
      <c r="L3" s="2"/>
      <c r="M3" s="2"/>
    </row>
    <row r="4" spans="1:13" x14ac:dyDescent="0.2">
      <c r="A4">
        <v>1</v>
      </c>
      <c r="B4">
        <v>10</v>
      </c>
      <c r="C4">
        <v>3</v>
      </c>
      <c r="D4">
        <v>9.8000000000000007</v>
      </c>
      <c r="E4">
        <v>23.3</v>
      </c>
      <c r="F4">
        <v>40</v>
      </c>
      <c r="G4">
        <f t="shared" si="0"/>
        <v>13.5</v>
      </c>
      <c r="H4" s="2">
        <f t="shared" si="1"/>
        <v>0.67500000000000004</v>
      </c>
      <c r="I4" s="2"/>
      <c r="J4" s="2"/>
      <c r="K4" s="1"/>
      <c r="L4" s="2"/>
      <c r="M4" s="2"/>
    </row>
    <row r="5" spans="1:13" x14ac:dyDescent="0.2">
      <c r="A5">
        <v>1</v>
      </c>
      <c r="B5">
        <v>10</v>
      </c>
      <c r="C5">
        <v>4</v>
      </c>
      <c r="D5">
        <v>8.6</v>
      </c>
      <c r="E5">
        <v>22.2</v>
      </c>
      <c r="F5">
        <v>40</v>
      </c>
      <c r="G5">
        <f t="shared" si="0"/>
        <v>13.6</v>
      </c>
      <c r="H5" s="2">
        <f t="shared" si="1"/>
        <v>0.67999999999999994</v>
      </c>
      <c r="I5" s="2"/>
      <c r="J5" s="2"/>
      <c r="K5" s="1"/>
      <c r="L5" s="2"/>
      <c r="M5" s="2"/>
    </row>
    <row r="6" spans="1:13" x14ac:dyDescent="0.2">
      <c r="A6">
        <v>1</v>
      </c>
      <c r="B6">
        <v>10</v>
      </c>
      <c r="C6">
        <v>5</v>
      </c>
      <c r="D6">
        <v>11.3</v>
      </c>
      <c r="E6">
        <v>24.8</v>
      </c>
      <c r="F6">
        <v>40</v>
      </c>
      <c r="G6">
        <f t="shared" si="0"/>
        <v>13.5</v>
      </c>
      <c r="H6" s="2">
        <f t="shared" si="1"/>
        <v>0.67500000000000004</v>
      </c>
      <c r="I6" s="2"/>
      <c r="J6" s="2"/>
      <c r="K6" s="1"/>
      <c r="L6" s="2"/>
      <c r="M6" s="2"/>
    </row>
    <row r="7" spans="1:13" x14ac:dyDescent="0.2">
      <c r="A7">
        <v>2</v>
      </c>
      <c r="B7">
        <v>20</v>
      </c>
      <c r="C7">
        <v>1</v>
      </c>
      <c r="D7">
        <v>27.7</v>
      </c>
      <c r="E7">
        <v>46.8</v>
      </c>
      <c r="F7">
        <v>40</v>
      </c>
      <c r="G7">
        <f t="shared" si="0"/>
        <v>19.099999999999998</v>
      </c>
      <c r="H7" s="2">
        <f t="shared" si="1"/>
        <v>0.95499999999999985</v>
      </c>
      <c r="I7" s="2">
        <f>AVERAGE(H7:H11)</f>
        <v>0.95300000000000007</v>
      </c>
      <c r="J7" s="2">
        <f>(MAX(G7:G11)-MIN(G7:G11))/2</f>
        <v>0.25</v>
      </c>
      <c r="K7" s="1">
        <f>J7/G7</f>
        <v>1.3089005235602096E-2</v>
      </c>
      <c r="L7" s="2">
        <f>I7*I7</f>
        <v>0.90820900000000016</v>
      </c>
      <c r="M7" s="2">
        <f>2*K7*L7</f>
        <v>2.3775104712041892E-2</v>
      </c>
    </row>
    <row r="8" spans="1:13" x14ac:dyDescent="0.2">
      <c r="A8">
        <v>2</v>
      </c>
      <c r="B8">
        <v>20</v>
      </c>
      <c r="C8">
        <v>2</v>
      </c>
      <c r="D8">
        <v>4.5</v>
      </c>
      <c r="E8">
        <v>23.3</v>
      </c>
      <c r="F8">
        <v>40</v>
      </c>
      <c r="G8">
        <f t="shared" si="0"/>
        <v>18.8</v>
      </c>
      <c r="H8" s="2">
        <f t="shared" si="1"/>
        <v>0.94000000000000006</v>
      </c>
      <c r="I8" s="2"/>
      <c r="J8" s="2"/>
      <c r="K8" s="1"/>
      <c r="L8" s="2"/>
      <c r="M8" s="2"/>
    </row>
    <row r="9" spans="1:13" x14ac:dyDescent="0.2">
      <c r="A9">
        <v>2</v>
      </c>
      <c r="B9">
        <v>20</v>
      </c>
      <c r="C9">
        <v>3</v>
      </c>
      <c r="D9">
        <v>8.6</v>
      </c>
      <c r="E9">
        <v>27.8</v>
      </c>
      <c r="F9">
        <v>40</v>
      </c>
      <c r="G9">
        <f t="shared" si="0"/>
        <v>19.200000000000003</v>
      </c>
      <c r="H9" s="2">
        <f t="shared" si="1"/>
        <v>0.96000000000000019</v>
      </c>
      <c r="I9" s="2"/>
      <c r="J9" s="2"/>
      <c r="K9" s="1"/>
      <c r="L9" s="2"/>
      <c r="M9" s="2"/>
    </row>
    <row r="10" spans="1:13" x14ac:dyDescent="0.2">
      <c r="A10">
        <v>2</v>
      </c>
      <c r="B10">
        <v>20</v>
      </c>
      <c r="C10">
        <v>4</v>
      </c>
      <c r="D10">
        <v>5</v>
      </c>
      <c r="E10">
        <v>24.3</v>
      </c>
      <c r="F10">
        <v>40</v>
      </c>
      <c r="G10">
        <f t="shared" si="0"/>
        <v>19.3</v>
      </c>
      <c r="H10" s="2">
        <f t="shared" si="1"/>
        <v>0.96500000000000008</v>
      </c>
      <c r="I10" s="2"/>
      <c r="J10" s="2"/>
      <c r="K10" s="1"/>
      <c r="L10" s="2"/>
      <c r="M10" s="2"/>
    </row>
    <row r="11" spans="1:13" x14ac:dyDescent="0.2">
      <c r="A11">
        <v>2</v>
      </c>
      <c r="B11">
        <v>20</v>
      </c>
      <c r="C11">
        <v>5</v>
      </c>
      <c r="D11">
        <v>6.6</v>
      </c>
      <c r="E11">
        <v>25.5</v>
      </c>
      <c r="F11">
        <v>40</v>
      </c>
      <c r="G11">
        <f t="shared" si="0"/>
        <v>18.899999999999999</v>
      </c>
      <c r="H11" s="2">
        <f t="shared" si="1"/>
        <v>0.94499999999999995</v>
      </c>
      <c r="I11" s="2"/>
      <c r="J11" s="2"/>
      <c r="K11" s="1"/>
      <c r="L11" s="2"/>
      <c r="M11" s="2"/>
    </row>
    <row r="12" spans="1:13" x14ac:dyDescent="0.2">
      <c r="A12">
        <v>3</v>
      </c>
      <c r="B12">
        <v>30</v>
      </c>
      <c r="C12">
        <v>1</v>
      </c>
      <c r="D12">
        <v>25.4</v>
      </c>
      <c r="E12">
        <v>42.5</v>
      </c>
      <c r="F12">
        <v>30</v>
      </c>
      <c r="G12">
        <f t="shared" si="0"/>
        <v>17.100000000000001</v>
      </c>
      <c r="H12" s="2">
        <f t="shared" si="1"/>
        <v>1.1400000000000001</v>
      </c>
      <c r="I12" s="2">
        <f>AVERAGE(H12:H16)</f>
        <v>1.1413333333333333</v>
      </c>
      <c r="J12" s="2">
        <f>(MAX(G12:G16)-MIN(G12:G16))/2</f>
        <v>0.15000000000000213</v>
      </c>
      <c r="K12" s="1">
        <f>J12/G12</f>
        <v>8.7719298245615279E-3</v>
      </c>
      <c r="L12" s="2">
        <f>I12*I12</f>
        <v>1.3026417777777777</v>
      </c>
      <c r="M12" s="2">
        <f>2*K12*L12</f>
        <v>2.2853364522417475E-2</v>
      </c>
    </row>
    <row r="13" spans="1:13" x14ac:dyDescent="0.2">
      <c r="A13">
        <v>3</v>
      </c>
      <c r="B13">
        <v>30</v>
      </c>
      <c r="C13">
        <v>2</v>
      </c>
      <c r="D13">
        <v>41.4</v>
      </c>
      <c r="E13">
        <v>58.7</v>
      </c>
      <c r="F13">
        <v>30</v>
      </c>
      <c r="G13">
        <f t="shared" si="0"/>
        <v>17.300000000000004</v>
      </c>
      <c r="H13" s="2">
        <f t="shared" si="1"/>
        <v>1.1533333333333335</v>
      </c>
      <c r="I13" s="2"/>
      <c r="J13" s="2"/>
      <c r="K13" s="1"/>
      <c r="L13" s="2"/>
      <c r="M13" s="2"/>
    </row>
    <row r="14" spans="1:13" x14ac:dyDescent="0.2">
      <c r="A14">
        <v>3</v>
      </c>
      <c r="B14">
        <v>30</v>
      </c>
      <c r="C14">
        <v>3</v>
      </c>
      <c r="D14">
        <v>8.9</v>
      </c>
      <c r="E14">
        <v>25.9</v>
      </c>
      <c r="F14">
        <v>30</v>
      </c>
      <c r="G14">
        <f t="shared" si="0"/>
        <v>17</v>
      </c>
      <c r="H14" s="2">
        <f t="shared" si="1"/>
        <v>1.1333333333333333</v>
      </c>
      <c r="I14" s="2"/>
      <c r="J14" s="2"/>
      <c r="K14" s="1"/>
      <c r="L14" s="2"/>
      <c r="M14" s="2"/>
    </row>
    <row r="15" spans="1:13" x14ac:dyDescent="0.2">
      <c r="A15">
        <v>3</v>
      </c>
      <c r="B15">
        <v>30</v>
      </c>
      <c r="C15">
        <v>4</v>
      </c>
      <c r="D15">
        <v>33</v>
      </c>
      <c r="E15">
        <v>50.1</v>
      </c>
      <c r="F15">
        <v>30</v>
      </c>
      <c r="G15">
        <f t="shared" si="0"/>
        <v>17.100000000000001</v>
      </c>
      <c r="H15" s="2">
        <f t="shared" si="1"/>
        <v>1.1400000000000001</v>
      </c>
      <c r="I15" s="2"/>
      <c r="J15" s="2"/>
      <c r="K15" s="1"/>
      <c r="L15" s="2"/>
      <c r="M15" s="2"/>
    </row>
    <row r="16" spans="1:13" x14ac:dyDescent="0.2">
      <c r="A16">
        <v>3</v>
      </c>
      <c r="B16">
        <v>30</v>
      </c>
      <c r="C16">
        <v>5</v>
      </c>
      <c r="D16">
        <v>8.9</v>
      </c>
      <c r="E16">
        <v>26</v>
      </c>
      <c r="F16">
        <v>30</v>
      </c>
      <c r="G16">
        <f t="shared" si="0"/>
        <v>17.100000000000001</v>
      </c>
      <c r="H16" s="2">
        <f t="shared" si="1"/>
        <v>1.1400000000000001</v>
      </c>
      <c r="I16" s="2"/>
      <c r="J16" s="2"/>
      <c r="K16" s="1"/>
      <c r="L16" s="2"/>
      <c r="M16" s="2"/>
    </row>
    <row r="17" spans="1:13" x14ac:dyDescent="0.2">
      <c r="A17">
        <v>4</v>
      </c>
      <c r="B17">
        <v>40</v>
      </c>
      <c r="C17">
        <v>1</v>
      </c>
      <c r="D17">
        <v>13</v>
      </c>
      <c r="E17">
        <v>26</v>
      </c>
      <c r="F17">
        <v>20</v>
      </c>
      <c r="G17">
        <f t="shared" si="0"/>
        <v>13</v>
      </c>
      <c r="H17" s="2">
        <f t="shared" si="1"/>
        <v>1.3</v>
      </c>
      <c r="I17" s="2">
        <f>AVERAGE(H17:H21)</f>
        <v>1.304</v>
      </c>
      <c r="J17" s="2">
        <f>(MAX(G17:G21)-MIN(G17:G21))/2</f>
        <v>5.0000000000001599E-2</v>
      </c>
      <c r="K17" s="1">
        <f>J17/G17</f>
        <v>3.8461538461539691E-3</v>
      </c>
      <c r="L17" s="2">
        <f>I17*I17</f>
        <v>1.7004160000000001</v>
      </c>
      <c r="M17" s="2">
        <f>2*K17*L17</f>
        <v>1.3080123076923496E-2</v>
      </c>
    </row>
    <row r="18" spans="1:13" x14ac:dyDescent="0.2">
      <c r="A18">
        <v>4</v>
      </c>
      <c r="B18">
        <v>40</v>
      </c>
      <c r="C18">
        <v>2</v>
      </c>
      <c r="D18">
        <v>15.9</v>
      </c>
      <c r="E18">
        <v>29</v>
      </c>
      <c r="F18">
        <v>20</v>
      </c>
      <c r="G18">
        <f t="shared" si="0"/>
        <v>13.1</v>
      </c>
      <c r="H18" s="2">
        <f t="shared" si="1"/>
        <v>1.31</v>
      </c>
      <c r="I18" s="2"/>
      <c r="J18" s="2"/>
      <c r="K18" s="1"/>
      <c r="L18" s="2"/>
      <c r="M18" s="2"/>
    </row>
    <row r="19" spans="1:13" x14ac:dyDescent="0.2">
      <c r="A19">
        <v>4</v>
      </c>
      <c r="B19">
        <v>40</v>
      </c>
      <c r="C19">
        <v>3</v>
      </c>
      <c r="D19">
        <v>11.2</v>
      </c>
      <c r="E19">
        <v>24.3</v>
      </c>
      <c r="F19">
        <v>20</v>
      </c>
      <c r="G19">
        <f t="shared" si="0"/>
        <v>13.100000000000001</v>
      </c>
      <c r="H19" s="2">
        <f t="shared" si="1"/>
        <v>1.31</v>
      </c>
      <c r="I19" s="2"/>
      <c r="J19" s="2"/>
      <c r="K19" s="1"/>
      <c r="L19" s="2"/>
      <c r="M19" s="2"/>
    </row>
    <row r="20" spans="1:13" x14ac:dyDescent="0.2">
      <c r="A20">
        <v>4</v>
      </c>
      <c r="B20">
        <v>40</v>
      </c>
      <c r="C20">
        <v>4</v>
      </c>
      <c r="D20">
        <v>6.3</v>
      </c>
      <c r="E20">
        <v>19.3</v>
      </c>
      <c r="F20">
        <v>20</v>
      </c>
      <c r="G20">
        <f t="shared" si="0"/>
        <v>13</v>
      </c>
      <c r="H20" s="2">
        <f t="shared" si="1"/>
        <v>1.3</v>
      </c>
      <c r="I20" s="2"/>
      <c r="J20" s="2"/>
      <c r="K20" s="1"/>
      <c r="L20" s="2"/>
      <c r="M20" s="2"/>
    </row>
    <row r="21" spans="1:13" x14ac:dyDescent="0.2">
      <c r="A21">
        <v>4</v>
      </c>
      <c r="B21">
        <v>40</v>
      </c>
      <c r="C21">
        <v>5</v>
      </c>
      <c r="D21">
        <v>5.4</v>
      </c>
      <c r="E21">
        <v>18.399999999999999</v>
      </c>
      <c r="F21">
        <v>20</v>
      </c>
      <c r="G21">
        <f t="shared" si="0"/>
        <v>12.999999999999998</v>
      </c>
      <c r="H21" s="2">
        <f t="shared" si="1"/>
        <v>1.2999999999999998</v>
      </c>
      <c r="I21" s="2"/>
      <c r="J21" s="2"/>
      <c r="K21" s="1"/>
      <c r="L21" s="2"/>
      <c r="M21" s="2"/>
    </row>
    <row r="22" spans="1:13" x14ac:dyDescent="0.2">
      <c r="A22">
        <v>5</v>
      </c>
      <c r="B22">
        <v>50</v>
      </c>
      <c r="C22">
        <v>1</v>
      </c>
      <c r="D22">
        <v>3.8</v>
      </c>
      <c r="E22">
        <v>17.3</v>
      </c>
      <c r="F22">
        <v>19</v>
      </c>
      <c r="G22">
        <f t="shared" si="0"/>
        <v>13.5</v>
      </c>
      <c r="H22" s="2">
        <f t="shared" si="1"/>
        <v>1.4210526315789473</v>
      </c>
      <c r="I22" s="2">
        <f>AVERAGE(H22:H26)</f>
        <v>1.4463157894736842</v>
      </c>
      <c r="J22" s="2">
        <f>(MAX(G22:G26)-MIN(G22:G26))/2</f>
        <v>0.20000000000000018</v>
      </c>
      <c r="K22" s="1">
        <f>J22/G22</f>
        <v>1.4814814814814828E-2</v>
      </c>
      <c r="L22" s="2">
        <f>I22*I22</f>
        <v>2.0918293628808864</v>
      </c>
      <c r="M22" s="2">
        <f>2*K22*L22</f>
        <v>6.1980129270544838E-2</v>
      </c>
    </row>
    <row r="23" spans="1:13" x14ac:dyDescent="0.2">
      <c r="A23">
        <v>5</v>
      </c>
      <c r="B23">
        <v>50</v>
      </c>
      <c r="C23">
        <v>2</v>
      </c>
      <c r="D23">
        <v>59.4</v>
      </c>
      <c r="E23">
        <v>73.2</v>
      </c>
      <c r="F23">
        <v>19</v>
      </c>
      <c r="G23">
        <f t="shared" si="0"/>
        <v>13.800000000000004</v>
      </c>
      <c r="H23" s="2">
        <f t="shared" si="1"/>
        <v>1.4526315789473689</v>
      </c>
      <c r="I23" s="2"/>
      <c r="J23" s="2"/>
      <c r="K23" s="1"/>
      <c r="L23" s="2"/>
      <c r="M23" s="2"/>
    </row>
    <row r="24" spans="1:13" x14ac:dyDescent="0.2">
      <c r="A24">
        <v>5</v>
      </c>
      <c r="B24">
        <v>50</v>
      </c>
      <c r="C24">
        <v>3</v>
      </c>
      <c r="D24">
        <v>28.8</v>
      </c>
      <c r="E24">
        <v>42.5</v>
      </c>
      <c r="F24">
        <v>19</v>
      </c>
      <c r="G24">
        <f t="shared" si="0"/>
        <v>13.7</v>
      </c>
      <c r="H24" s="2">
        <f t="shared" si="1"/>
        <v>1.4421052631578946</v>
      </c>
      <c r="I24" s="2"/>
      <c r="J24" s="2"/>
      <c r="K24" s="1"/>
      <c r="L24" s="2"/>
      <c r="M24" s="2"/>
    </row>
    <row r="25" spans="1:13" x14ac:dyDescent="0.2">
      <c r="A25">
        <v>5</v>
      </c>
      <c r="B25">
        <v>50</v>
      </c>
      <c r="C25">
        <v>4</v>
      </c>
      <c r="D25">
        <v>18.399999999999999</v>
      </c>
      <c r="E25">
        <v>32.200000000000003</v>
      </c>
      <c r="F25">
        <v>19</v>
      </c>
      <c r="G25">
        <f t="shared" si="0"/>
        <v>13.800000000000004</v>
      </c>
      <c r="H25" s="2">
        <f t="shared" si="1"/>
        <v>1.4526315789473689</v>
      </c>
      <c r="I25" s="2"/>
      <c r="J25" s="2"/>
      <c r="K25" s="1"/>
      <c r="L25" s="2"/>
      <c r="M25" s="2"/>
    </row>
    <row r="26" spans="1:13" x14ac:dyDescent="0.2">
      <c r="A26">
        <v>5</v>
      </c>
      <c r="B26">
        <v>50</v>
      </c>
      <c r="C26">
        <v>5</v>
      </c>
      <c r="D26">
        <v>13.9</v>
      </c>
      <c r="E26">
        <v>27.8</v>
      </c>
      <c r="F26">
        <v>19</v>
      </c>
      <c r="G26">
        <f t="shared" si="0"/>
        <v>13.9</v>
      </c>
      <c r="H26" s="2">
        <f t="shared" si="1"/>
        <v>1.4631578947368422</v>
      </c>
      <c r="I26" s="2"/>
      <c r="J26" s="2"/>
      <c r="K26" s="1"/>
      <c r="L26" s="2"/>
      <c r="M2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FE73-B2A3-4B2C-BD78-B39E5C446300}">
  <dimension ref="A1:F6"/>
  <sheetViews>
    <sheetView workbookViewId="0">
      <selection activeCell="G15" sqref="G15"/>
    </sheetView>
  </sheetViews>
  <sheetFormatPr defaultRowHeight="14.25" x14ac:dyDescent="0.2"/>
  <sheetData>
    <row r="1" spans="1:6" x14ac:dyDescent="0.2">
      <c r="A1" t="s">
        <v>9</v>
      </c>
      <c r="B1" t="s">
        <v>11</v>
      </c>
      <c r="C1" t="s">
        <v>5</v>
      </c>
      <c r="D1" t="s">
        <v>6</v>
      </c>
      <c r="E1" t="s">
        <v>10</v>
      </c>
      <c r="F1" t="s">
        <v>12</v>
      </c>
    </row>
    <row r="2" spans="1:6" x14ac:dyDescent="0.2">
      <c r="A2">
        <v>1</v>
      </c>
      <c r="B2" s="3">
        <v>0.67799999999999994</v>
      </c>
      <c r="C2">
        <v>0.19999999999999929</v>
      </c>
      <c r="D2" s="1">
        <v>1.4492753623188356E-2</v>
      </c>
      <c r="E2" s="2">
        <v>0.45968399999999993</v>
      </c>
      <c r="F2" s="3">
        <v>1.3324173913043431E-2</v>
      </c>
    </row>
    <row r="3" spans="1:6" x14ac:dyDescent="0.2">
      <c r="A3">
        <v>2</v>
      </c>
      <c r="B3" s="3">
        <v>0.95300000000000007</v>
      </c>
      <c r="C3">
        <v>0.25</v>
      </c>
      <c r="D3" s="1">
        <v>1.3089005235602096E-2</v>
      </c>
      <c r="E3" s="2">
        <v>0.90820900000000016</v>
      </c>
      <c r="F3" s="3">
        <v>2.3775104712041892E-2</v>
      </c>
    </row>
    <row r="4" spans="1:6" x14ac:dyDescent="0.2">
      <c r="A4">
        <v>3</v>
      </c>
      <c r="B4" s="3">
        <v>1.1413333333333333</v>
      </c>
      <c r="C4">
        <v>0.15000000000000213</v>
      </c>
      <c r="D4" s="1">
        <v>8.7719298245615279E-3</v>
      </c>
      <c r="E4" s="2">
        <v>1.3026417777777777</v>
      </c>
      <c r="F4" s="3">
        <v>2.2853364522417475E-2</v>
      </c>
    </row>
    <row r="5" spans="1:6" x14ac:dyDescent="0.2">
      <c r="A5">
        <v>4</v>
      </c>
      <c r="B5" s="3">
        <v>1.304</v>
      </c>
      <c r="C5">
        <v>5.0000000000001599E-2</v>
      </c>
      <c r="D5" s="1">
        <v>3.8461538461539691E-3</v>
      </c>
      <c r="E5" s="2">
        <v>1.7004160000000001</v>
      </c>
      <c r="F5" s="3">
        <v>1.3080123076923496E-2</v>
      </c>
    </row>
    <row r="6" spans="1:6" x14ac:dyDescent="0.2">
      <c r="A6">
        <v>5</v>
      </c>
      <c r="B6" s="3">
        <v>1.4463157894736842</v>
      </c>
      <c r="C6">
        <v>0.20000000000000018</v>
      </c>
      <c r="D6" s="1">
        <v>1.4814814814814828E-2</v>
      </c>
      <c r="E6" s="2">
        <v>2.0918293628808864</v>
      </c>
      <c r="F6" s="3">
        <v>6.1980129270544838E-2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2025-02-26T02:11:13Z</dcterms:created>
  <dcterms:modified xsi:type="dcterms:W3CDTF">2025-03-07T01:11:16Z</dcterms:modified>
</cp:coreProperties>
</file>