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rcc-my.sharepoint.com/personal/iperezsaav1_student_rccd_edu/Documents/"/>
    </mc:Choice>
  </mc:AlternateContent>
  <xr:revisionPtr revIDLastSave="0" documentId="8_{40A6CE2A-5B10-4E77-922C-A84613BD94E6}" xr6:coauthVersionLast="47" xr6:coauthVersionMax="47" xr10:uidLastSave="{00000000-0000-0000-0000-000000000000}"/>
  <bookViews>
    <workbookView xWindow="6020" yWindow="500" windowWidth="22760" windowHeight="17500" firstSheet="1" xr2:uid="{2249C849-6980-CB48-B736-5CDD1928303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13" i="2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12" i="1"/>
  <c r="G7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12" i="1"/>
  <c r="I13" i="2" l="1"/>
  <c r="J62" i="2"/>
  <c r="H62" i="2"/>
  <c r="I62" i="2" s="1"/>
  <c r="F62" i="2"/>
  <c r="J61" i="2"/>
  <c r="I61" i="2"/>
  <c r="H61" i="2"/>
  <c r="F61" i="2"/>
  <c r="J60" i="2"/>
  <c r="H60" i="2"/>
  <c r="I60" i="2" s="1"/>
  <c r="F60" i="2"/>
  <c r="J59" i="2"/>
  <c r="H59" i="2"/>
  <c r="I59" i="2" s="1"/>
  <c r="F59" i="2"/>
  <c r="J58" i="2"/>
  <c r="H58" i="2"/>
  <c r="F58" i="2"/>
  <c r="J57" i="2"/>
  <c r="H57" i="2"/>
  <c r="I57" i="2" s="1"/>
  <c r="F57" i="2"/>
  <c r="J56" i="2"/>
  <c r="H56" i="2"/>
  <c r="I56" i="2" s="1"/>
  <c r="F56" i="2"/>
  <c r="J55" i="2"/>
  <c r="H55" i="2"/>
  <c r="I55" i="2" s="1"/>
  <c r="F55" i="2"/>
  <c r="J54" i="2"/>
  <c r="H54" i="2"/>
  <c r="I54" i="2" s="1"/>
  <c r="F54" i="2"/>
  <c r="J53" i="2"/>
  <c r="I53" i="2"/>
  <c r="H53" i="2"/>
  <c r="F53" i="2"/>
  <c r="J52" i="2"/>
  <c r="H52" i="2"/>
  <c r="I52" i="2" s="1"/>
  <c r="F52" i="2"/>
  <c r="J51" i="2"/>
  <c r="H51" i="2"/>
  <c r="I51" i="2" s="1"/>
  <c r="F51" i="2"/>
  <c r="J50" i="2"/>
  <c r="H50" i="2"/>
  <c r="F50" i="2"/>
  <c r="J49" i="2"/>
  <c r="H49" i="2"/>
  <c r="I49" i="2" s="1"/>
  <c r="F49" i="2"/>
  <c r="J48" i="2"/>
  <c r="H48" i="2"/>
  <c r="I48" i="2" s="1"/>
  <c r="F48" i="2"/>
  <c r="J47" i="2"/>
  <c r="I47" i="2"/>
  <c r="H47" i="2"/>
  <c r="F47" i="2"/>
  <c r="J46" i="2"/>
  <c r="H46" i="2"/>
  <c r="I46" i="2" s="1"/>
  <c r="F46" i="2"/>
  <c r="J45" i="2"/>
  <c r="H45" i="2"/>
  <c r="I45" i="2" s="1"/>
  <c r="F45" i="2"/>
  <c r="J44" i="2"/>
  <c r="H44" i="2"/>
  <c r="I44" i="2" s="1"/>
  <c r="F44" i="2"/>
  <c r="J43" i="2"/>
  <c r="H43" i="2"/>
  <c r="I43" i="2" s="1"/>
  <c r="F43" i="2"/>
  <c r="J42" i="2"/>
  <c r="H42" i="2"/>
  <c r="F42" i="2"/>
  <c r="J41" i="2"/>
  <c r="H41" i="2"/>
  <c r="I41" i="2" s="1"/>
  <c r="F41" i="2"/>
  <c r="J40" i="2"/>
  <c r="H40" i="2"/>
  <c r="I40" i="2" s="1"/>
  <c r="F40" i="2"/>
  <c r="J39" i="2"/>
  <c r="H39" i="2"/>
  <c r="I39" i="2" s="1"/>
  <c r="F39" i="2"/>
  <c r="J38" i="2"/>
  <c r="H38" i="2"/>
  <c r="I38" i="2" s="1"/>
  <c r="F38" i="2"/>
  <c r="J37" i="2"/>
  <c r="H37" i="2"/>
  <c r="I37" i="2" s="1"/>
  <c r="F37" i="2"/>
  <c r="J36" i="2"/>
  <c r="H36" i="2"/>
  <c r="I36" i="2" s="1"/>
  <c r="F36" i="2"/>
  <c r="J35" i="2"/>
  <c r="H35" i="2"/>
  <c r="I35" i="2" s="1"/>
  <c r="F35" i="2"/>
  <c r="J34" i="2"/>
  <c r="H34" i="2"/>
  <c r="F34" i="2"/>
  <c r="J33" i="2"/>
  <c r="H33" i="2"/>
  <c r="I33" i="2" s="1"/>
  <c r="F33" i="2"/>
  <c r="J32" i="2"/>
  <c r="H32" i="2"/>
  <c r="I32" i="2" s="1"/>
  <c r="F32" i="2"/>
  <c r="J31" i="2"/>
  <c r="H31" i="2"/>
  <c r="I31" i="2" s="1"/>
  <c r="F31" i="2"/>
  <c r="J30" i="2"/>
  <c r="H30" i="2"/>
  <c r="I30" i="2" s="1"/>
  <c r="F30" i="2"/>
  <c r="J29" i="2"/>
  <c r="H29" i="2"/>
  <c r="I29" i="2" s="1"/>
  <c r="F29" i="2"/>
  <c r="J28" i="2"/>
  <c r="H28" i="2"/>
  <c r="I28" i="2" s="1"/>
  <c r="F28" i="2"/>
  <c r="J27" i="2"/>
  <c r="H27" i="2"/>
  <c r="I27" i="2" s="1"/>
  <c r="F27" i="2"/>
  <c r="J26" i="2"/>
  <c r="H26" i="2"/>
  <c r="F26" i="2"/>
  <c r="J25" i="2"/>
  <c r="H25" i="2"/>
  <c r="I25" i="2" s="1"/>
  <c r="F25" i="2"/>
  <c r="J24" i="2"/>
  <c r="H24" i="2"/>
  <c r="I24" i="2" s="1"/>
  <c r="F24" i="2"/>
  <c r="J23" i="2"/>
  <c r="H23" i="2"/>
  <c r="I23" i="2" s="1"/>
  <c r="F23" i="2"/>
  <c r="J22" i="2"/>
  <c r="H22" i="2"/>
  <c r="I22" i="2" s="1"/>
  <c r="F22" i="2"/>
  <c r="J21" i="2"/>
  <c r="I21" i="2"/>
  <c r="H21" i="2"/>
  <c r="F21" i="2"/>
  <c r="J20" i="2"/>
  <c r="H20" i="2"/>
  <c r="I20" i="2" s="1"/>
  <c r="F20" i="2"/>
  <c r="J19" i="2"/>
  <c r="H19" i="2"/>
  <c r="I19" i="2" s="1"/>
  <c r="F19" i="2"/>
  <c r="J18" i="2"/>
  <c r="H18" i="2"/>
  <c r="F18" i="2"/>
  <c r="J17" i="2"/>
  <c r="H17" i="2"/>
  <c r="I17" i="2" s="1"/>
  <c r="F17" i="2"/>
  <c r="J16" i="2"/>
  <c r="H16" i="2"/>
  <c r="I16" i="2" s="1"/>
  <c r="F16" i="2"/>
  <c r="J15" i="2"/>
  <c r="I15" i="2"/>
  <c r="H15" i="2"/>
  <c r="F15" i="2"/>
  <c r="J14" i="2"/>
  <c r="H14" i="2"/>
  <c r="I14" i="2" s="1"/>
  <c r="F14" i="2"/>
  <c r="J13" i="2"/>
  <c r="H13" i="2"/>
  <c r="F13" i="2"/>
  <c r="I18" i="2" l="1"/>
  <c r="I26" i="2"/>
  <c r="I34" i="2"/>
  <c r="I42" i="2"/>
  <c r="I50" i="2"/>
  <c r="I58" i="2"/>
</calcChain>
</file>

<file path=xl/sharedStrings.xml><?xml version="1.0" encoding="utf-8"?>
<sst xmlns="http://schemas.openxmlformats.org/spreadsheetml/2006/main" count="38" uniqueCount="28">
  <si>
    <t>Number 1</t>
  </si>
  <si>
    <t>f(r) = C0*R0+C1*R1+C2*R2</t>
  </si>
  <si>
    <t xml:space="preserve"> = C0</t>
  </si>
  <si>
    <t xml:space="preserve"> = C1</t>
  </si>
  <si>
    <t xml:space="preserve"> = C2</t>
  </si>
  <si>
    <t xml:space="preserve"> = Noise Magnitude</t>
  </si>
  <si>
    <t>r0</t>
  </si>
  <si>
    <t>r1</t>
  </si>
  <si>
    <t>r2</t>
  </si>
  <si>
    <t>f</t>
  </si>
  <si>
    <t>N</t>
  </si>
  <si>
    <t>X^0</t>
  </si>
  <si>
    <t>X</t>
  </si>
  <si>
    <t>X^2</t>
  </si>
  <si>
    <t>Noise</t>
  </si>
  <si>
    <t>Function</t>
  </si>
  <si>
    <t>C'''*g(N^2)</t>
  </si>
  <si>
    <t>Devation</t>
  </si>
  <si>
    <t>f(r) = C0*R0+C1*Log(R1)+C2*R1*Log(R1)</t>
  </si>
  <si>
    <t xml:space="preserve"> =C2</t>
  </si>
  <si>
    <t xml:space="preserve"> = C3</t>
  </si>
  <si>
    <t>Log(R1)</t>
  </si>
  <si>
    <t>R1*Log(R1)</t>
  </si>
  <si>
    <t>N^0</t>
  </si>
  <si>
    <t>log(N)</t>
  </si>
  <si>
    <t>Nlog(N)</t>
  </si>
  <si>
    <t>C'''g(Nlog(n))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</si>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</sst>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E+000"/>
    <numFmt numFmtId="165" formatCode="0.0000"/>
    <numFmt numFmtId="166" formatCode="0.00000"/>
  </numFmts>
  <fonts count="4">
    <font>
      <sz val="12"/>
      <color theme="1"/>
      <name val="Calibri"/>
      <family val="2"/>
      <scheme val="minor"/>
    </font>
    <font>
      <sz val="16"/>
      <color rgb="FF2D3B45"/>
      <name val="Helvetica Neue"/>
      <family val="2"/>
    </font>
    <font>
      <sz val="12"/>
      <color rgb="FF000000"/>
      <name val="Arial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4" fontId="1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3" fillId="0" borderId="0" xfId="0" applyNumberFormat="1" applyFon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Deviation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Sheet1!$G$12:$G$61</c:f>
              <c:numCache>
                <c:formatCode>0.00</c:formatCode>
                <c:ptCount val="5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8">
                  <c:v>34</c:v>
                </c:pt>
                <c:pt idx="49">
                  <c:v>35</c:v>
                </c:pt>
              </c:numCache>
            </c:numRef>
          </c:xVal>
          <c:yVal>
            <c:numRef>
              <c:f>Sheet1!$L$12:$L$61</c:f>
              <c:numCache>
                <c:formatCode>0.00</c:formatCode>
                <c:ptCount val="50"/>
                <c:pt idx="0">
                  <c:v>-0.61999999999999988</c:v>
                </c:pt>
                <c:pt idx="1">
                  <c:v>-1.5</c:v>
                </c:pt>
                <c:pt idx="2">
                  <c:v>-2.6199999999999997</c:v>
                </c:pt>
                <c:pt idx="3">
                  <c:v>-4</c:v>
                </c:pt>
                <c:pt idx="4">
                  <c:v>-5.6199999999999992</c:v>
                </c:pt>
                <c:pt idx="5">
                  <c:v>-7.5</c:v>
                </c:pt>
                <c:pt idx="6">
                  <c:v>-9.6199999999999992</c:v>
                </c:pt>
                <c:pt idx="7">
                  <c:v>-12</c:v>
                </c:pt>
                <c:pt idx="8">
                  <c:v>-14.620000000000001</c:v>
                </c:pt>
                <c:pt idx="9">
                  <c:v>-17.5</c:v>
                </c:pt>
                <c:pt idx="10">
                  <c:v>-20.62</c:v>
                </c:pt>
                <c:pt idx="11">
                  <c:v>-24</c:v>
                </c:pt>
                <c:pt idx="12">
                  <c:v>-27.619999999999997</c:v>
                </c:pt>
                <c:pt idx="13">
                  <c:v>-31.5</c:v>
                </c:pt>
                <c:pt idx="14">
                  <c:v>-35.619999999999997</c:v>
                </c:pt>
                <c:pt idx="15">
                  <c:v>-40</c:v>
                </c:pt>
                <c:pt idx="16">
                  <c:v>-44.61999999999999</c:v>
                </c:pt>
                <c:pt idx="17">
                  <c:v>-49.5</c:v>
                </c:pt>
                <c:pt idx="18">
                  <c:v>-54.61999999999999</c:v>
                </c:pt>
                <c:pt idx="19">
                  <c:v>-60</c:v>
                </c:pt>
                <c:pt idx="20">
                  <c:v>-84</c:v>
                </c:pt>
                <c:pt idx="21">
                  <c:v>-112</c:v>
                </c:pt>
                <c:pt idx="22">
                  <c:v>-144</c:v>
                </c:pt>
                <c:pt idx="23">
                  <c:v>-180</c:v>
                </c:pt>
                <c:pt idx="24">
                  <c:v>-220</c:v>
                </c:pt>
                <c:pt idx="25">
                  <c:v>-264</c:v>
                </c:pt>
                <c:pt idx="26">
                  <c:v>-312</c:v>
                </c:pt>
                <c:pt idx="27">
                  <c:v>-364</c:v>
                </c:pt>
                <c:pt idx="28">
                  <c:v>-420</c:v>
                </c:pt>
                <c:pt idx="29">
                  <c:v>-480</c:v>
                </c:pt>
                <c:pt idx="30">
                  <c:v>-544</c:v>
                </c:pt>
                <c:pt idx="31">
                  <c:v>-612</c:v>
                </c:pt>
                <c:pt idx="32">
                  <c:v>-684</c:v>
                </c:pt>
                <c:pt idx="33">
                  <c:v>-760</c:v>
                </c:pt>
                <c:pt idx="34">
                  <c:v>-840</c:v>
                </c:pt>
                <c:pt idx="35">
                  <c:v>-924</c:v>
                </c:pt>
                <c:pt idx="36">
                  <c:v>-1012</c:v>
                </c:pt>
                <c:pt idx="37">
                  <c:v>-1104</c:v>
                </c:pt>
                <c:pt idx="38">
                  <c:v>-1200</c:v>
                </c:pt>
                <c:pt idx="39">
                  <c:v>-1300</c:v>
                </c:pt>
                <c:pt idx="40">
                  <c:v>-1404</c:v>
                </c:pt>
                <c:pt idx="41">
                  <c:v>-1512</c:v>
                </c:pt>
                <c:pt idx="42">
                  <c:v>-1624</c:v>
                </c:pt>
                <c:pt idx="43">
                  <c:v>-1740</c:v>
                </c:pt>
                <c:pt idx="44">
                  <c:v>-1860</c:v>
                </c:pt>
                <c:pt idx="45">
                  <c:v>-1984</c:v>
                </c:pt>
                <c:pt idx="46">
                  <c:v>-2112</c:v>
                </c:pt>
                <c:pt idx="47">
                  <c:v>-2244</c:v>
                </c:pt>
                <c:pt idx="48">
                  <c:v>-2380</c:v>
                </c:pt>
                <c:pt idx="49">
                  <c:v>-2520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B-3F42-AEE5-43B453D44DD7}"/>
            </c:ext>
          </c:extLst>
        </c:ser>
        <c:ser>
          <c:idx val="1"/>
          <c:order val="1"/>
          <c:tx>
            <c:v>C'''g(N^1)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Sheet1!$G$12:$G$61</c:f>
              <c:numCache>
                <c:formatCode>0.00</c:formatCode>
                <c:ptCount val="5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8">
                  <c:v>34</c:v>
                </c:pt>
                <c:pt idx="49">
                  <c:v>35</c:v>
                </c:pt>
              </c:numCache>
            </c:numRef>
          </c:xVal>
          <c:yVal>
            <c:numRef>
              <c:f>Sheet1!$K$12:$K$61</c:f>
              <c:numCache>
                <c:formatCode>0.00</c:formatCode>
                <c:ptCount val="50"/>
                <c:pt idx="0">
                  <c:v>0.06</c:v>
                </c:pt>
                <c:pt idx="1">
                  <c:v>0.25</c:v>
                </c:pt>
                <c:pt idx="2">
                  <c:v>0.56000000000000005</c:v>
                </c:pt>
                <c:pt idx="3">
                  <c:v>1</c:v>
                </c:pt>
                <c:pt idx="4">
                  <c:v>1.56</c:v>
                </c:pt>
                <c:pt idx="5">
                  <c:v>2.25</c:v>
                </c:pt>
                <c:pt idx="6">
                  <c:v>3.06</c:v>
                </c:pt>
                <c:pt idx="7">
                  <c:v>4</c:v>
                </c:pt>
                <c:pt idx="8">
                  <c:v>5.0599999999999996</c:v>
                </c:pt>
                <c:pt idx="9">
                  <c:v>6.25</c:v>
                </c:pt>
                <c:pt idx="10">
                  <c:v>7.56</c:v>
                </c:pt>
                <c:pt idx="11">
                  <c:v>9</c:v>
                </c:pt>
                <c:pt idx="12">
                  <c:v>10.56</c:v>
                </c:pt>
                <c:pt idx="13">
                  <c:v>12.25</c:v>
                </c:pt>
                <c:pt idx="14">
                  <c:v>14.06</c:v>
                </c:pt>
                <c:pt idx="15">
                  <c:v>16</c:v>
                </c:pt>
                <c:pt idx="16">
                  <c:v>18.059999999999999</c:v>
                </c:pt>
                <c:pt idx="17">
                  <c:v>20.25</c:v>
                </c:pt>
                <c:pt idx="18">
                  <c:v>22.56</c:v>
                </c:pt>
                <c:pt idx="19">
                  <c:v>25</c:v>
                </c:pt>
                <c:pt idx="20">
                  <c:v>36</c:v>
                </c:pt>
                <c:pt idx="21">
                  <c:v>49</c:v>
                </c:pt>
                <c:pt idx="22">
                  <c:v>64</c:v>
                </c:pt>
                <c:pt idx="23">
                  <c:v>81</c:v>
                </c:pt>
                <c:pt idx="24">
                  <c:v>100</c:v>
                </c:pt>
                <c:pt idx="25">
                  <c:v>121</c:v>
                </c:pt>
                <c:pt idx="26">
                  <c:v>144</c:v>
                </c:pt>
                <c:pt idx="27">
                  <c:v>169</c:v>
                </c:pt>
                <c:pt idx="28">
                  <c:v>196</c:v>
                </c:pt>
                <c:pt idx="29">
                  <c:v>225</c:v>
                </c:pt>
                <c:pt idx="30">
                  <c:v>256</c:v>
                </c:pt>
                <c:pt idx="31">
                  <c:v>289</c:v>
                </c:pt>
                <c:pt idx="32">
                  <c:v>324</c:v>
                </c:pt>
                <c:pt idx="33">
                  <c:v>361</c:v>
                </c:pt>
                <c:pt idx="34">
                  <c:v>400</c:v>
                </c:pt>
                <c:pt idx="35">
                  <c:v>441</c:v>
                </c:pt>
                <c:pt idx="36">
                  <c:v>484</c:v>
                </c:pt>
                <c:pt idx="37">
                  <c:v>529</c:v>
                </c:pt>
                <c:pt idx="38">
                  <c:v>576</c:v>
                </c:pt>
                <c:pt idx="39">
                  <c:v>625</c:v>
                </c:pt>
                <c:pt idx="40">
                  <c:v>676</c:v>
                </c:pt>
                <c:pt idx="41">
                  <c:v>729</c:v>
                </c:pt>
                <c:pt idx="42">
                  <c:v>784</c:v>
                </c:pt>
                <c:pt idx="43">
                  <c:v>841</c:v>
                </c:pt>
                <c:pt idx="44">
                  <c:v>900</c:v>
                </c:pt>
                <c:pt idx="45">
                  <c:v>961</c:v>
                </c:pt>
                <c:pt idx="46">
                  <c:v>1024</c:v>
                </c:pt>
                <c:pt idx="47">
                  <c:v>1089</c:v>
                </c:pt>
                <c:pt idx="48">
                  <c:v>1156</c:v>
                </c:pt>
                <c:pt idx="49">
                  <c:v>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5B-3F42-AEE5-43B453D44DD7}"/>
            </c:ext>
          </c:extLst>
        </c:ser>
        <c:ser>
          <c:idx val="2"/>
          <c:order val="2"/>
          <c:tx>
            <c:v>Curve Fit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Sheet1!$G$12:$G$61</c:f>
              <c:numCache>
                <c:formatCode>0.00</c:formatCode>
                <c:ptCount val="5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8">
                  <c:v>34</c:v>
                </c:pt>
                <c:pt idx="49">
                  <c:v>35</c:v>
                </c:pt>
              </c:numCache>
            </c:numRef>
          </c:xVal>
          <c:yVal>
            <c:numRef>
              <c:f>Sheet1!$J$12:$J$61</c:f>
              <c:numCache>
                <c:formatCode>0.00</c:formatCode>
                <c:ptCount val="50"/>
                <c:pt idx="0">
                  <c:v>1.68</c:v>
                </c:pt>
                <c:pt idx="1">
                  <c:v>2.75</c:v>
                </c:pt>
                <c:pt idx="2">
                  <c:v>4.18</c:v>
                </c:pt>
                <c:pt idx="3">
                  <c:v>6</c:v>
                </c:pt>
                <c:pt idx="4">
                  <c:v>8.18</c:v>
                </c:pt>
                <c:pt idx="5">
                  <c:v>10.75</c:v>
                </c:pt>
                <c:pt idx="6">
                  <c:v>13.68</c:v>
                </c:pt>
                <c:pt idx="7">
                  <c:v>17</c:v>
                </c:pt>
                <c:pt idx="8">
                  <c:v>20.68</c:v>
                </c:pt>
                <c:pt idx="9">
                  <c:v>24.75</c:v>
                </c:pt>
                <c:pt idx="10">
                  <c:v>29.18</c:v>
                </c:pt>
                <c:pt idx="11">
                  <c:v>34</c:v>
                </c:pt>
                <c:pt idx="12">
                  <c:v>39.18</c:v>
                </c:pt>
                <c:pt idx="13">
                  <c:v>44.75</c:v>
                </c:pt>
                <c:pt idx="14">
                  <c:v>50.68</c:v>
                </c:pt>
                <c:pt idx="15">
                  <c:v>57</c:v>
                </c:pt>
                <c:pt idx="16">
                  <c:v>63.679999999999993</c:v>
                </c:pt>
                <c:pt idx="17">
                  <c:v>70.75</c:v>
                </c:pt>
                <c:pt idx="18">
                  <c:v>78.179999999999993</c:v>
                </c:pt>
                <c:pt idx="19">
                  <c:v>86</c:v>
                </c:pt>
                <c:pt idx="20">
                  <c:v>121</c:v>
                </c:pt>
                <c:pt idx="21">
                  <c:v>162</c:v>
                </c:pt>
                <c:pt idx="22">
                  <c:v>209</c:v>
                </c:pt>
                <c:pt idx="23">
                  <c:v>262</c:v>
                </c:pt>
                <c:pt idx="24">
                  <c:v>321</c:v>
                </c:pt>
                <c:pt idx="25">
                  <c:v>386</c:v>
                </c:pt>
                <c:pt idx="26">
                  <c:v>457</c:v>
                </c:pt>
                <c:pt idx="27">
                  <c:v>534</c:v>
                </c:pt>
                <c:pt idx="28">
                  <c:v>617</c:v>
                </c:pt>
                <c:pt idx="29">
                  <c:v>706</c:v>
                </c:pt>
                <c:pt idx="30">
                  <c:v>801</c:v>
                </c:pt>
                <c:pt idx="31">
                  <c:v>902</c:v>
                </c:pt>
                <c:pt idx="32">
                  <c:v>1009</c:v>
                </c:pt>
                <c:pt idx="33">
                  <c:v>1122</c:v>
                </c:pt>
                <c:pt idx="34">
                  <c:v>1241</c:v>
                </c:pt>
                <c:pt idx="35">
                  <c:v>1366</c:v>
                </c:pt>
                <c:pt idx="36">
                  <c:v>1497</c:v>
                </c:pt>
                <c:pt idx="37">
                  <c:v>1634</c:v>
                </c:pt>
                <c:pt idx="38">
                  <c:v>1777</c:v>
                </c:pt>
                <c:pt idx="39">
                  <c:v>1926</c:v>
                </c:pt>
                <c:pt idx="40">
                  <c:v>2081</c:v>
                </c:pt>
                <c:pt idx="41">
                  <c:v>2242</c:v>
                </c:pt>
                <c:pt idx="42">
                  <c:v>2409</c:v>
                </c:pt>
                <c:pt idx="43">
                  <c:v>2582</c:v>
                </c:pt>
                <c:pt idx="44">
                  <c:v>2761</c:v>
                </c:pt>
                <c:pt idx="45">
                  <c:v>2946</c:v>
                </c:pt>
                <c:pt idx="46">
                  <c:v>3137</c:v>
                </c:pt>
                <c:pt idx="47">
                  <c:v>3334</c:v>
                </c:pt>
                <c:pt idx="48">
                  <c:v>3537</c:v>
                </c:pt>
                <c:pt idx="49">
                  <c:v>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5B-3F42-AEE5-43B453D44DD7}"/>
            </c:ext>
          </c:extLst>
        </c:ser>
        <c:ser>
          <c:idx val="3"/>
          <c:order val="3"/>
          <c:tx>
            <c:v>Noise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Sheet1!$G$12:$G$61</c:f>
              <c:numCache>
                <c:formatCode>0.00</c:formatCode>
                <c:ptCount val="5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8">
                  <c:v>34</c:v>
                </c:pt>
                <c:pt idx="49">
                  <c:v>35</c:v>
                </c:pt>
              </c:numCache>
            </c:numRef>
          </c:xVal>
          <c:yVal>
            <c:numRef>
              <c:f>Sheet1!$I$12:$I$61</c:f>
              <c:numCache>
                <c:formatCode>0.00</c:formatCode>
                <c:ptCount val="50"/>
                <c:pt idx="0">
                  <c:v>0.91</c:v>
                </c:pt>
                <c:pt idx="1">
                  <c:v>0.73</c:v>
                </c:pt>
                <c:pt idx="2">
                  <c:v>-0.77</c:v>
                </c:pt>
                <c:pt idx="3">
                  <c:v>0.95</c:v>
                </c:pt>
                <c:pt idx="4">
                  <c:v>-0.6</c:v>
                </c:pt>
                <c:pt idx="5">
                  <c:v>0.94</c:v>
                </c:pt>
                <c:pt idx="6">
                  <c:v>0.88</c:v>
                </c:pt>
                <c:pt idx="7">
                  <c:v>0.34</c:v>
                </c:pt>
                <c:pt idx="8">
                  <c:v>0.24</c:v>
                </c:pt>
                <c:pt idx="9">
                  <c:v>-0.2</c:v>
                </c:pt>
                <c:pt idx="10">
                  <c:v>-0.69</c:v>
                </c:pt>
                <c:pt idx="11">
                  <c:v>-0.73</c:v>
                </c:pt>
                <c:pt idx="12">
                  <c:v>0.11</c:v>
                </c:pt>
                <c:pt idx="13">
                  <c:v>0.55000000000000004</c:v>
                </c:pt>
                <c:pt idx="14">
                  <c:v>0.21</c:v>
                </c:pt>
                <c:pt idx="15">
                  <c:v>0.75</c:v>
                </c:pt>
                <c:pt idx="16">
                  <c:v>0.84</c:v>
                </c:pt>
                <c:pt idx="17">
                  <c:v>0.59</c:v>
                </c:pt>
                <c:pt idx="18">
                  <c:v>0.6</c:v>
                </c:pt>
                <c:pt idx="19">
                  <c:v>-0.82</c:v>
                </c:pt>
                <c:pt idx="20">
                  <c:v>-0.89</c:v>
                </c:pt>
                <c:pt idx="21">
                  <c:v>-0.96</c:v>
                </c:pt>
                <c:pt idx="22">
                  <c:v>-0.93</c:v>
                </c:pt>
                <c:pt idx="23">
                  <c:v>0.88</c:v>
                </c:pt>
                <c:pt idx="24">
                  <c:v>0.93</c:v>
                </c:pt>
                <c:pt idx="25">
                  <c:v>0.67</c:v>
                </c:pt>
                <c:pt idx="26">
                  <c:v>-0.91</c:v>
                </c:pt>
                <c:pt idx="27">
                  <c:v>0.02</c:v>
                </c:pt>
                <c:pt idx="28">
                  <c:v>0.75</c:v>
                </c:pt>
                <c:pt idx="29">
                  <c:v>-0.08</c:v>
                </c:pt>
                <c:pt idx="30">
                  <c:v>0.38</c:v>
                </c:pt>
                <c:pt idx="31">
                  <c:v>0.72</c:v>
                </c:pt>
                <c:pt idx="32">
                  <c:v>-0.84</c:v>
                </c:pt>
                <c:pt idx="33">
                  <c:v>0.17</c:v>
                </c:pt>
                <c:pt idx="34">
                  <c:v>-0.71</c:v>
                </c:pt>
                <c:pt idx="35">
                  <c:v>0.56000000000000005</c:v>
                </c:pt>
                <c:pt idx="36">
                  <c:v>-0.56999999999999995</c:v>
                </c:pt>
                <c:pt idx="37">
                  <c:v>-0.56000000000000005</c:v>
                </c:pt>
                <c:pt idx="38">
                  <c:v>0.03</c:v>
                </c:pt>
                <c:pt idx="39">
                  <c:v>0.19</c:v>
                </c:pt>
                <c:pt idx="40">
                  <c:v>-0.14000000000000001</c:v>
                </c:pt>
                <c:pt idx="41">
                  <c:v>0.03</c:v>
                </c:pt>
                <c:pt idx="42">
                  <c:v>0.2</c:v>
                </c:pt>
                <c:pt idx="43">
                  <c:v>0.51</c:v>
                </c:pt>
                <c:pt idx="44">
                  <c:v>0.2</c:v>
                </c:pt>
                <c:pt idx="45">
                  <c:v>-0.02</c:v>
                </c:pt>
                <c:pt idx="46">
                  <c:v>0.91</c:v>
                </c:pt>
                <c:pt idx="47">
                  <c:v>-0.93</c:v>
                </c:pt>
                <c:pt idx="48">
                  <c:v>-0.51</c:v>
                </c:pt>
                <c:pt idx="49">
                  <c:v>-0.13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5B-3F42-AEE5-43B453D44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00400"/>
        <c:axId val="2089585471"/>
      </c:scatterChart>
      <c:valAx>
        <c:axId val="3797004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85471"/>
        <c:crosses val="autoZero"/>
        <c:crossBetween val="midCat"/>
      </c:valAx>
      <c:valAx>
        <c:axId val="20895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0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NlogN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Deviation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Sheet2!$G$13:$G$62</c:f>
              <c:numCache>
                <c:formatCode>0.00</c:formatCode>
                <c:ptCount val="5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8">
                  <c:v>34</c:v>
                </c:pt>
                <c:pt idx="49">
                  <c:v>35</c:v>
                </c:pt>
              </c:numCache>
            </c:numRef>
          </c:xVal>
          <c:yVal>
            <c:numRef>
              <c:f>Sheet2!$M$13:$M$62</c:f>
              <c:numCache>
                <c:formatCode>0.00000</c:formatCode>
                <c:ptCount val="50"/>
                <c:pt idx="0">
                  <c:v>-0.22373433658219244</c:v>
                </c:pt>
                <c:pt idx="1">
                  <c:v>-9.3469876726851253E-2</c:v>
                </c:pt>
                <c:pt idx="2">
                  <c:v>-1.5605924750466633E-2</c:v>
                </c:pt>
                <c:pt idx="3">
                  <c:v>4.4441999999999982E-2</c:v>
                </c:pt>
                <c:pt idx="4">
                  <c:v>9.6653743897651023E-2</c:v>
                </c:pt>
                <c:pt idx="5">
                  <c:v>0.14511223340251017</c:v>
                </c:pt>
                <c:pt idx="6">
                  <c:v>0.19180611887581375</c:v>
                </c:pt>
                <c:pt idx="7">
                  <c:v>0.23781062734138136</c:v>
                </c:pt>
                <c:pt idx="8">
                  <c:v>0.28374761278576155</c:v>
                </c:pt>
                <c:pt idx="9">
                  <c:v>0.32999291157421706</c:v>
                </c:pt>
                <c:pt idx="10">
                  <c:v>0.37677990327228084</c:v>
                </c:pt>
                <c:pt idx="11">
                  <c:v>0.42425534046765284</c:v>
                </c:pt>
                <c:pt idx="12">
                  <c:v>0.47251127954819383</c:v>
                </c:pt>
                <c:pt idx="13">
                  <c:v>0.52160422126091222</c:v>
                </c:pt>
                <c:pt idx="14">
                  <c:v>0.57156702959028871</c:v>
                </c:pt>
                <c:pt idx="15">
                  <c:v>0.62241658965484314</c:v>
                </c:pt>
                <c:pt idx="16">
                  <c:v>0.67415885740803505</c:v>
                </c:pt>
                <c:pt idx="17">
                  <c:v>0.72679226242691675</c:v>
                </c:pt>
                <c:pt idx="18">
                  <c:v>0.7803100427855153</c:v>
                </c:pt>
                <c:pt idx="19">
                  <c:v>0.83470187142955832</c:v>
                </c:pt>
                <c:pt idx="20">
                  <c:v>1.0607340959716571</c:v>
                </c:pt>
                <c:pt idx="21">
                  <c:v>1.299554884276338</c:v>
                </c:pt>
                <c:pt idx="22">
                  <c:v>1.5501448893985059</c:v>
                </c:pt>
                <c:pt idx="23">
                  <c:v>1.8115598536974757</c:v>
                </c:pt>
                <c:pt idx="24">
                  <c:v>2.0829599999999999</c:v>
                </c:pt>
                <c:pt idx="25">
                  <c:v>2.3636075925609203</c:v>
                </c:pt>
                <c:pt idx="26">
                  <c:v>2.6528556495824454</c:v>
                </c:pt>
                <c:pt idx="27">
                  <c:v>2.9501352893748307</c:v>
                </c:pt>
                <c:pt idx="28">
                  <c:v>3.2549440866529897</c:v>
                </c:pt>
                <c:pt idx="29">
                  <c:v>3.5668360472291809</c:v>
                </c:pt>
                <c:pt idx="30">
                  <c:v>3.8854131989746512</c:v>
                </c:pt>
                <c:pt idx="31">
                  <c:v>4.210318606499289</c:v>
                </c:pt>
                <c:pt idx="32">
                  <c:v>4.5412305800704349</c:v>
                </c:pt>
                <c:pt idx="33">
                  <c:v>4.8778578656818556</c:v>
                </c:pt>
                <c:pt idx="34">
                  <c:v>5.2199356347157435</c:v>
                </c:pt>
                <c:pt idx="35">
                  <c:v>5.5672221241253057</c:v>
                </c:pt>
                <c:pt idx="36">
                  <c:v>5.9194958067511632</c:v>
                </c:pt>
                <c:pt idx="37">
                  <c:v>6.276552995193363</c:v>
                </c:pt>
                <c:pt idx="38">
                  <c:v>6.6382058018649204</c:v>
                </c:pt>
                <c:pt idx="39">
                  <c:v>7.0042803931383135</c:v>
                </c:pt>
                <c:pt idx="40">
                  <c:v>7.3746154875971275</c:v>
                </c:pt>
                <c:pt idx="41">
                  <c:v>7.7490610579759807</c:v>
                </c:pt>
                <c:pt idx="42">
                  <c:v>8.1274772039532319</c:v>
                </c:pt>
                <c:pt idx="43">
                  <c:v>8.5097331689858553</c:v>
                </c:pt>
                <c:pt idx="44">
                  <c:v>8.8957064791825342</c:v>
                </c:pt>
                <c:pt idx="45">
                  <c:v>9.2852821860637125</c:v>
                </c:pt>
                <c:pt idx="46">
                  <c:v>9.6783521981599243</c:v>
                </c:pt>
                <c:pt idx="47">
                  <c:v>10.074814688910919</c:v>
                </c:pt>
                <c:pt idx="48">
                  <c:v>10.474573570370515</c:v>
                </c:pt>
                <c:pt idx="49">
                  <c:v>10.877538023891409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8-B74D-B078-3B406066C44A}"/>
            </c:ext>
          </c:extLst>
        </c:ser>
        <c:ser>
          <c:idx val="1"/>
          <c:order val="1"/>
          <c:tx>
            <c:v>Curve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Sheet2!$G$13:$G$62</c:f>
              <c:numCache>
                <c:formatCode>0.00</c:formatCode>
                <c:ptCount val="5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8">
                  <c:v>34</c:v>
                </c:pt>
                <c:pt idx="49">
                  <c:v>35</c:v>
                </c:pt>
              </c:numCache>
            </c:numRef>
          </c:xVal>
          <c:yVal>
            <c:numRef>
              <c:f>Sheet2!$K$13:$K$62</c:f>
              <c:numCache>
                <c:formatCode>0.00000</c:formatCode>
                <c:ptCount val="50"/>
                <c:pt idx="0">
                  <c:v>0.19363133701579432</c:v>
                </c:pt>
                <c:pt idx="1">
                  <c:v>6.3366877160453139E-2</c:v>
                </c:pt>
                <c:pt idx="2">
                  <c:v>-3.1348857407783592E-3</c:v>
                </c:pt>
                <c:pt idx="3">
                  <c:v>-4.4441999999999982E-2</c:v>
                </c:pt>
                <c:pt idx="4">
                  <c:v>-7.2426240645636922E-2</c:v>
                </c:pt>
                <c:pt idx="5">
                  <c:v>-9.2284855685805814E-2</c:v>
                </c:pt>
                <c:pt idx="6">
                  <c:v>-0.10674280183561069</c:v>
                </c:pt>
                <c:pt idx="7">
                  <c:v>-0.11739862907578888</c:v>
                </c:pt>
                <c:pt idx="8">
                  <c:v>-0.12526547963564844</c:v>
                </c:pt>
                <c:pt idx="9">
                  <c:v>-0.13102290723819826</c:v>
                </c:pt>
                <c:pt idx="10">
                  <c:v>-0.13514692166563641</c:v>
                </c:pt>
                <c:pt idx="11">
                  <c:v>-0.13798258763585536</c:v>
                </c:pt>
                <c:pt idx="12">
                  <c:v>-0.13978709491192554</c:v>
                </c:pt>
                <c:pt idx="13">
                  <c:v>-0.14075659021571929</c:v>
                </c:pt>
                <c:pt idx="14">
                  <c:v>-0.14104357879449958</c:v>
                </c:pt>
                <c:pt idx="15">
                  <c:v>-0.14076859659247321</c:v>
                </c:pt>
                <c:pt idx="16">
                  <c:v>-0.14002826686527026</c:v>
                </c:pt>
                <c:pt idx="17">
                  <c:v>-0.13890100002910732</c:v>
                </c:pt>
                <c:pt idx="18">
                  <c:v>-0.137451113641892</c:v>
                </c:pt>
                <c:pt idx="19">
                  <c:v>-0.13573186709353946</c:v>
                </c:pt>
                <c:pt idx="20">
                  <c:v>-0.12695259551128479</c:v>
                </c:pt>
                <c:pt idx="21">
                  <c:v>-0.11641762825637858</c:v>
                </c:pt>
                <c:pt idx="22">
                  <c:v>-0.10520091021139621</c:v>
                </c:pt>
                <c:pt idx="23">
                  <c:v>-9.3923336706691063E-2</c:v>
                </c:pt>
                <c:pt idx="24">
                  <c:v>-8.2959999999999812E-2</c:v>
                </c:pt>
                <c:pt idx="25">
                  <c:v>-7.2543685212824616E-2</c:v>
                </c:pt>
                <c:pt idx="26">
                  <c:v>-6.2820659068145823E-2</c:v>
                </c:pt>
                <c:pt idx="27">
                  <c:v>-5.3882573377055265E-2</c:v>
                </c:pt>
                <c:pt idx="28">
                  <c:v>-4.578558675392308E-2</c:v>
                </c:pt>
                <c:pt idx="29">
                  <c:v>-3.856227006213675E-2</c:v>
                </c:pt>
                <c:pt idx="30">
                  <c:v>-3.2229254475691804E-2</c:v>
                </c:pt>
                <c:pt idx="31">
                  <c:v>-2.6792273813158185E-2</c:v>
                </c:pt>
                <c:pt idx="32">
                  <c:v>-2.2249561698532427E-2</c:v>
                </c:pt>
                <c:pt idx="33">
                  <c:v>-1.8594182061105857E-2</c:v>
                </c:pt>
                <c:pt idx="34">
                  <c:v>-1.5815652059818386E-2</c:v>
                </c:pt>
                <c:pt idx="35">
                  <c:v>-1.390108624284403E-2</c:v>
                </c:pt>
                <c:pt idx="36">
                  <c:v>-1.2836011133456338E-2</c:v>
                </c:pt>
                <c:pt idx="37">
                  <c:v>-1.2604949512435293E-2</c:v>
                </c:pt>
                <c:pt idx="38">
                  <c:v>-1.3191841649212388E-2</c:v>
                </c:pt>
                <c:pt idx="39">
                  <c:v>-1.4580349778124169E-2</c:v>
                </c:pt>
                <c:pt idx="40">
                  <c:v>-1.6754078148873641E-2</c:v>
                </c:pt>
                <c:pt idx="41">
                  <c:v>-1.9696731517448884E-2</c:v>
                </c:pt>
                <c:pt idx="42">
                  <c:v>-2.3392228436805662E-2</c:v>
                </c:pt>
                <c:pt idx="43">
                  <c:v>-2.7824781171910895E-2</c:v>
                </c:pt>
                <c:pt idx="44">
                  <c:v>-3.2978950864561152E-2</c:v>
                </c:pt>
                <c:pt idx="45">
                  <c:v>-3.8839684291222087E-2</c:v>
                </c:pt>
                <c:pt idx="46">
                  <c:v>-4.5392336912524089E-2</c:v>
                </c:pt>
                <c:pt idx="47">
                  <c:v>-5.2622685716863127E-2</c:v>
                </c:pt>
                <c:pt idx="48">
                  <c:v>-6.0516934483181184E-2</c:v>
                </c:pt>
                <c:pt idx="49">
                  <c:v>-6.906171343948031E-2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8-B74D-B078-3B406066C44A}"/>
            </c:ext>
          </c:extLst>
        </c:ser>
        <c:ser>
          <c:idx val="2"/>
          <c:order val="2"/>
          <c:tx>
            <c:v>C'''g(Nlog(n))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Sheet2!$G$13:$G$62</c:f>
              <c:numCache>
                <c:formatCode>0.00</c:formatCode>
                <c:ptCount val="5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8">
                  <c:v>34</c:v>
                </c:pt>
                <c:pt idx="49">
                  <c:v>35</c:v>
                </c:pt>
              </c:numCache>
            </c:numRef>
          </c:xVal>
          <c:yVal>
            <c:numRef>
              <c:f>Sheet2!$L$13:$L$62</c:f>
              <c:numCache>
                <c:formatCode>General</c:formatCode>
                <c:ptCount val="50"/>
                <c:pt idx="0">
                  <c:v>-3.0102999566398121E-2</c:v>
                </c:pt>
                <c:pt idx="1">
                  <c:v>-3.0102999566398121E-2</c:v>
                </c:pt>
                <c:pt idx="2">
                  <c:v>-1.8740810491244993E-2</c:v>
                </c:pt>
                <c:pt idx="3">
                  <c:v>0</c:v>
                </c:pt>
                <c:pt idx="4">
                  <c:v>2.4227503252014105E-2</c:v>
                </c:pt>
                <c:pt idx="5">
                  <c:v>5.2827377716704371E-2</c:v>
                </c:pt>
                <c:pt idx="6">
                  <c:v>8.5063317040203063E-2</c:v>
                </c:pt>
                <c:pt idx="7">
                  <c:v>0.12041199826559248</c:v>
                </c:pt>
                <c:pt idx="8">
                  <c:v>0.15848213315011314</c:v>
                </c:pt>
                <c:pt idx="9">
                  <c:v>0.1989700043360188</c:v>
                </c:pt>
                <c:pt idx="10">
                  <c:v>0.24163298160664445</c:v>
                </c:pt>
                <c:pt idx="11">
                  <c:v>0.28627275283179748</c:v>
                </c:pt>
                <c:pt idx="12">
                  <c:v>0.33272418463626829</c:v>
                </c:pt>
                <c:pt idx="13">
                  <c:v>0.38084763104519298</c:v>
                </c:pt>
                <c:pt idx="14">
                  <c:v>0.43052345079578913</c:v>
                </c:pt>
                <c:pt idx="15">
                  <c:v>0.48164799306236994</c:v>
                </c:pt>
                <c:pt idx="16">
                  <c:v>0.53413059054276479</c:v>
                </c:pt>
                <c:pt idx="17">
                  <c:v>0.58789126239780942</c:v>
                </c:pt>
                <c:pt idx="18">
                  <c:v>0.6428589291436233</c:v>
                </c:pt>
                <c:pt idx="19">
                  <c:v>0.69897000433601886</c:v>
                </c:pt>
                <c:pt idx="20">
                  <c:v>0.93378150046037234</c:v>
                </c:pt>
                <c:pt idx="21">
                  <c:v>1.1831372560199596</c:v>
                </c:pt>
                <c:pt idx="22">
                  <c:v>1.4449439791871097</c:v>
                </c:pt>
                <c:pt idx="23">
                  <c:v>1.7176365169907848</c:v>
                </c:pt>
                <c:pt idx="24">
                  <c:v>2</c:v>
                </c:pt>
                <c:pt idx="25">
                  <c:v>2.2910639073480956</c:v>
                </c:pt>
                <c:pt idx="26">
                  <c:v>2.5900349905142996</c:v>
                </c:pt>
                <c:pt idx="27">
                  <c:v>2.8962527159977753</c:v>
                </c:pt>
                <c:pt idx="28">
                  <c:v>3.2091584998990665</c:v>
                </c:pt>
                <c:pt idx="29">
                  <c:v>3.528273777167044</c:v>
                </c:pt>
                <c:pt idx="30">
                  <c:v>3.8531839444989595</c:v>
                </c:pt>
                <c:pt idx="31">
                  <c:v>4.1835263326861307</c:v>
                </c:pt>
                <c:pt idx="32">
                  <c:v>4.5189810183719024</c:v>
                </c:pt>
                <c:pt idx="33">
                  <c:v>4.8592636836207497</c:v>
                </c:pt>
                <c:pt idx="34">
                  <c:v>5.204119982655925</c:v>
                </c:pt>
                <c:pt idx="35">
                  <c:v>5.553321037882462</c:v>
                </c:pt>
                <c:pt idx="36">
                  <c:v>5.9066597956177072</c:v>
                </c:pt>
                <c:pt idx="37">
                  <c:v>6.2639480456809276</c:v>
                </c:pt>
                <c:pt idx="38">
                  <c:v>6.6250139602157079</c:v>
                </c:pt>
                <c:pt idx="39">
                  <c:v>6.9897000433601892</c:v>
                </c:pt>
                <c:pt idx="40">
                  <c:v>7.3578614094482537</c:v>
                </c:pt>
                <c:pt idx="41">
                  <c:v>7.7293643264585317</c:v>
                </c:pt>
                <c:pt idx="42">
                  <c:v>8.104084975516427</c:v>
                </c:pt>
                <c:pt idx="43">
                  <c:v>8.4819083878139452</c:v>
                </c:pt>
                <c:pt idx="44">
                  <c:v>8.8627275283179738</c:v>
                </c:pt>
                <c:pt idx="45">
                  <c:v>9.2464425017724903</c:v>
                </c:pt>
                <c:pt idx="46">
                  <c:v>9.6329598612474001</c:v>
                </c:pt>
                <c:pt idx="47">
                  <c:v>10.022192003194057</c:v>
                </c:pt>
                <c:pt idx="48">
                  <c:v>10.414056635887334</c:v>
                </c:pt>
                <c:pt idx="49">
                  <c:v>10.80847631045193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38-B74D-B078-3B406066C44A}"/>
            </c:ext>
          </c:extLst>
        </c:ser>
        <c:ser>
          <c:idx val="3"/>
          <c:order val="3"/>
          <c:tx>
            <c:v>noise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Sheet2!$G$13:$G$62</c:f>
              <c:numCache>
                <c:formatCode>0.00</c:formatCode>
                <c:ptCount val="5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8">
                  <c:v>34</c:v>
                </c:pt>
                <c:pt idx="49">
                  <c:v>35</c:v>
                </c:pt>
              </c:numCache>
            </c:numRef>
          </c:xVal>
          <c:yVal>
            <c:numRef>
              <c:f>Sheet2!$J$13:$J$62</c:f>
              <c:numCache>
                <c:formatCode>0.00</c:formatCode>
                <c:ptCount val="50"/>
                <c:pt idx="0">
                  <c:v>2.126014487122374E-3</c:v>
                </c:pt>
                <c:pt idx="1">
                  <c:v>0.11013889543577463</c:v>
                </c:pt>
                <c:pt idx="2">
                  <c:v>-0.18627634868669377</c:v>
                </c:pt>
                <c:pt idx="3">
                  <c:v>-0.13344292231522586</c:v>
                </c:pt>
                <c:pt idx="4">
                  <c:v>6.5772158394292693E-2</c:v>
                </c:pt>
                <c:pt idx="5">
                  <c:v>-9.4035819835374221E-2</c:v>
                </c:pt>
                <c:pt idx="6">
                  <c:v>-4.9711177977747316E-2</c:v>
                </c:pt>
                <c:pt idx="7">
                  <c:v>5.1760354736326168E-2</c:v>
                </c:pt>
                <c:pt idx="8">
                  <c:v>-0.18104077858037351</c:v>
                </c:pt>
                <c:pt idx="9">
                  <c:v>-8.7032744735644051E-3</c:v>
                </c:pt>
                <c:pt idx="10">
                  <c:v>0.15739655892831517</c:v>
                </c:pt>
                <c:pt idx="11">
                  <c:v>-0.12250939364638534</c:v>
                </c:pt>
                <c:pt idx="12">
                  <c:v>-0.15735273551961929</c:v>
                </c:pt>
                <c:pt idx="13">
                  <c:v>1.113503334074597E-2</c:v>
                </c:pt>
                <c:pt idx="14">
                  <c:v>6.8652767028768977E-2</c:v>
                </c:pt>
                <c:pt idx="15">
                  <c:v>-0.15675801632767994</c:v>
                </c:pt>
                <c:pt idx="16">
                  <c:v>0.16154691414933753</c:v>
                </c:pt>
                <c:pt idx="17">
                  <c:v>3.0725674000302395E-2</c:v>
                </c:pt>
                <c:pt idx="18">
                  <c:v>-5.6087342077178672E-2</c:v>
                </c:pt>
                <c:pt idx="19">
                  <c:v>6.8933146897771733E-2</c:v>
                </c:pt>
                <c:pt idx="20">
                  <c:v>-0.17937094579441101</c:v>
                </c:pt>
                <c:pt idx="21">
                  <c:v>0.15104713506042433</c:v>
                </c:pt>
                <c:pt idx="22">
                  <c:v>3.2079828627566885E-2</c:v>
                </c:pt>
                <c:pt idx="23">
                  <c:v>0.12923273844044769</c:v>
                </c:pt>
                <c:pt idx="24">
                  <c:v>-0.14368444268918218</c:v>
                </c:pt>
                <c:pt idx="25">
                  <c:v>-6.6180760739633734E-2</c:v>
                </c:pt>
                <c:pt idx="26">
                  <c:v>4.4565509996688096E-2</c:v>
                </c:pt>
                <c:pt idx="27">
                  <c:v>-1.2009012406684061E-2</c:v>
                </c:pt>
                <c:pt idx="28">
                  <c:v>-2.4328935050795853E-2</c:v>
                </c:pt>
                <c:pt idx="29">
                  <c:v>0.19239145013614292</c:v>
                </c:pt>
                <c:pt idx="30">
                  <c:v>0.18100371702913762</c:v>
                </c:pt>
                <c:pt idx="31">
                  <c:v>-5.0751572478245251E-3</c:v>
                </c:pt>
                <c:pt idx="32">
                  <c:v>0.19039442529591849</c:v>
                </c:pt>
                <c:pt idx="33">
                  <c:v>5.5402030403894686E-2</c:v>
                </c:pt>
                <c:pt idx="34">
                  <c:v>-7.7511599702807521E-2</c:v>
                </c:pt>
                <c:pt idx="35">
                  <c:v>-5.1285053115285709E-2</c:v>
                </c:pt>
                <c:pt idx="36">
                  <c:v>5.690555010368397E-2</c:v>
                </c:pt>
                <c:pt idx="37">
                  <c:v>-0.19939092318837026</c:v>
                </c:pt>
                <c:pt idx="38">
                  <c:v>-0.15443832352407055</c:v>
                </c:pt>
                <c:pt idx="39">
                  <c:v>-3.9447222330897529E-2</c:v>
                </c:pt>
                <c:pt idx="40">
                  <c:v>-1.0965866560428417E-2</c:v>
                </c:pt>
                <c:pt idx="41">
                  <c:v>0.173709315400429</c:v>
                </c:pt>
                <c:pt idx="42">
                  <c:v>-2.8783600464262139E-2</c:v>
                </c:pt>
                <c:pt idx="43">
                  <c:v>-0.18699522798863627</c:v>
                </c:pt>
                <c:pt idx="44">
                  <c:v>-7.3483797480346615E-3</c:v>
                </c:pt>
                <c:pt idx="45">
                  <c:v>0.13987944261508881</c:v>
                </c:pt>
                <c:pt idx="46">
                  <c:v>2.002222605454498E-2</c:v>
                </c:pt>
                <c:pt idx="47">
                  <c:v>0.11562960983390314</c:v>
                </c:pt>
                <c:pt idx="48">
                  <c:v>3.5203073747379986E-2</c:v>
                </c:pt>
                <c:pt idx="49">
                  <c:v>-6.7786896717326961E-2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38-B74D-B078-3B406066C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73695"/>
        <c:axId val="2120531647"/>
      </c:scatterChart>
      <c:valAx>
        <c:axId val="21227736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31647"/>
        <c:crosses val="autoZero"/>
        <c:crossBetween val="midCat"/>
      </c:valAx>
      <c:valAx>
        <c:axId val="21205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73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380999</xdr:colOff>
      <xdr:row>12</xdr:row>
      <xdr:rowOff>201246</xdr:rowOff>
    </xdr:from>
    <xdr:to>
      <xdr:col>23</xdr:col>
      <xdr:colOff>423333</xdr:colOff>
      <xdr:row>33</xdr:row>
      <xdr:rowOff>84666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926DB9-0A2B-5685-1933-95ADF2AEF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500943</xdr:colOff>
      <xdr:row>16</xdr:row>
      <xdr:rowOff>39509</xdr:rowOff>
    </xdr:from>
    <xdr:to>
      <xdr:col>27</xdr:col>
      <xdr:colOff>47036</xdr:colOff>
      <xdr:row>43</xdr:row>
      <xdr:rowOff>117592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77522074-DD96-CBC6-77F5-10218C7F0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3EE2-D94D-784C-A55A-A23500B76482}">
  <dimension ref="A1:S88"/>
  <sheetViews>
    <sheetView tabSelected="1" topLeftCell="C4" zoomScale="61" zoomScaleNormal="61" workbookViewId="0">
      <selection activeCell="L15" sqref="L15"/>
    </sheetView>
  </sheetViews>
  <sheetFormatPr defaultColWidth="11" defaultRowHeight="15.95"/>
  <cols>
    <col min="3" max="3" width="11.625" bestFit="1" customWidth="1"/>
    <col min="4" max="4" width="13.625" customWidth="1"/>
    <col min="6" max="6" width="15.125" customWidth="1"/>
    <col min="7" max="7" width="16" customWidth="1"/>
    <col min="8" max="8" width="14.125" customWidth="1"/>
    <col min="11" max="11" width="13.375" customWidth="1"/>
    <col min="12" max="12" width="14.125" customWidth="1"/>
  </cols>
  <sheetData>
    <row r="1" spans="1:19">
      <c r="A1" t="s">
        <v>0</v>
      </c>
    </row>
    <row r="2" spans="1:19" ht="20.100000000000001">
      <c r="A2" s="1"/>
      <c r="B2" s="1"/>
      <c r="C2" s="1"/>
      <c r="D2" s="1"/>
      <c r="E2" s="11"/>
      <c r="F2" s="12"/>
      <c r="G2" s="13" t="s">
        <v>1</v>
      </c>
      <c r="H2" s="13"/>
      <c r="I2" s="12"/>
      <c r="J2" s="12"/>
    </row>
    <row r="3" spans="1:19" ht="21">
      <c r="A3" s="2"/>
      <c r="B3" s="2"/>
      <c r="C3" s="2"/>
      <c r="D3" s="1"/>
      <c r="E3" s="11"/>
      <c r="F3" s="12"/>
      <c r="G3" s="12"/>
      <c r="H3" s="12"/>
      <c r="I3" s="12"/>
      <c r="J3" s="12"/>
      <c r="K3" s="6"/>
      <c r="L3" s="6"/>
      <c r="M3" s="6"/>
      <c r="N3" s="6"/>
      <c r="O3" s="6"/>
      <c r="P3" s="6"/>
      <c r="Q3" s="6"/>
      <c r="R3" s="6"/>
      <c r="S3" s="6"/>
    </row>
    <row r="4" spans="1:19" ht="21">
      <c r="A4" s="2"/>
      <c r="B4" s="2"/>
      <c r="C4" s="2"/>
      <c r="D4" s="1"/>
      <c r="E4" s="11"/>
      <c r="F4" s="12"/>
      <c r="G4" s="12">
        <v>1</v>
      </c>
      <c r="H4" s="12" t="s">
        <v>2</v>
      </c>
      <c r="I4" s="12"/>
      <c r="J4" s="12"/>
      <c r="K4" s="6"/>
      <c r="L4" s="6"/>
      <c r="M4" s="6"/>
      <c r="N4" s="6"/>
      <c r="O4" s="6"/>
      <c r="P4" s="6"/>
      <c r="Q4" s="6"/>
      <c r="R4" s="6"/>
      <c r="S4" s="6"/>
    </row>
    <row r="5" spans="1:19" ht="21">
      <c r="A5" s="2"/>
      <c r="B5" s="2"/>
      <c r="C5" s="2"/>
      <c r="D5" s="1"/>
      <c r="E5" s="11"/>
      <c r="F5" s="12"/>
      <c r="G5" s="12">
        <v>2</v>
      </c>
      <c r="H5" s="12" t="s">
        <v>3</v>
      </c>
      <c r="I5" s="12"/>
      <c r="J5" s="12"/>
      <c r="K5" s="6"/>
      <c r="L5" s="6"/>
      <c r="M5" s="6"/>
      <c r="N5" s="6"/>
      <c r="O5" s="6"/>
      <c r="P5" s="6"/>
      <c r="Q5" s="6"/>
      <c r="R5" s="6"/>
      <c r="S5" s="6"/>
    </row>
    <row r="6" spans="1:19" ht="21">
      <c r="A6" s="2"/>
      <c r="B6" s="2"/>
      <c r="C6" s="2"/>
      <c r="D6" s="1"/>
      <c r="E6" s="4"/>
      <c r="F6" s="12"/>
      <c r="G6" s="12">
        <v>3</v>
      </c>
      <c r="H6" s="12" t="s">
        <v>4</v>
      </c>
      <c r="I6" s="12"/>
      <c r="J6" s="12"/>
      <c r="K6" s="6"/>
      <c r="L6" s="6"/>
      <c r="M6" s="6"/>
      <c r="N6" s="6"/>
      <c r="O6" s="6"/>
      <c r="P6" s="6"/>
      <c r="Q6" s="6"/>
      <c r="R6" s="6"/>
      <c r="S6" s="6"/>
    </row>
    <row r="7" spans="1:19" ht="21">
      <c r="A7" s="2"/>
      <c r="B7" s="2"/>
      <c r="C7" s="1"/>
      <c r="D7" s="1"/>
      <c r="E7" s="11"/>
      <c r="F7" s="12"/>
      <c r="G7" s="12">
        <f>1</f>
        <v>1</v>
      </c>
      <c r="H7" s="13" t="s">
        <v>5</v>
      </c>
      <c r="I7" s="13"/>
      <c r="J7" s="12"/>
      <c r="K7" s="6"/>
      <c r="L7" s="6"/>
      <c r="M7" s="6"/>
      <c r="N7" s="6"/>
      <c r="O7" s="6"/>
      <c r="P7" s="6"/>
      <c r="Q7" s="6"/>
      <c r="R7" s="6"/>
      <c r="S7" s="6"/>
    </row>
    <row r="8" spans="1:19" ht="21">
      <c r="A8" s="2"/>
      <c r="B8" s="2"/>
      <c r="C8" s="8"/>
      <c r="D8" s="2"/>
      <c r="E8" s="11"/>
      <c r="F8" s="12"/>
      <c r="G8" s="12"/>
      <c r="H8" s="13"/>
      <c r="I8" s="12"/>
      <c r="J8" s="12"/>
      <c r="K8" s="6"/>
      <c r="L8" s="6"/>
      <c r="M8" s="6"/>
      <c r="N8" s="6"/>
      <c r="O8" s="6"/>
      <c r="P8" s="6"/>
      <c r="Q8" s="6"/>
      <c r="R8" s="6"/>
      <c r="S8" s="6"/>
    </row>
    <row r="9" spans="1:19" ht="21">
      <c r="A9" s="6"/>
      <c r="B9" s="6"/>
      <c r="C9" s="8"/>
      <c r="D9" s="2"/>
      <c r="E9" s="11"/>
      <c r="F9" s="12"/>
      <c r="G9" s="12"/>
      <c r="H9" s="12"/>
      <c r="I9" s="12"/>
      <c r="J9" s="12"/>
      <c r="K9" s="6"/>
      <c r="L9" s="6"/>
      <c r="M9" s="6"/>
      <c r="N9" s="6"/>
      <c r="O9" s="6"/>
      <c r="P9" s="6"/>
      <c r="Q9" s="6"/>
      <c r="R9" s="6"/>
      <c r="S9" s="6"/>
    </row>
    <row r="10" spans="1:19" ht="21">
      <c r="A10" s="6"/>
      <c r="B10" s="2"/>
      <c r="C10" s="8"/>
      <c r="D10" s="2"/>
      <c r="E10" s="11"/>
      <c r="F10" s="12" t="s">
        <v>6</v>
      </c>
      <c r="G10" s="12" t="s">
        <v>7</v>
      </c>
      <c r="H10" s="12" t="s">
        <v>8</v>
      </c>
      <c r="I10" s="12"/>
      <c r="J10" s="12" t="s">
        <v>9</v>
      </c>
      <c r="K10" s="6"/>
      <c r="L10" s="6"/>
      <c r="M10" s="6"/>
      <c r="N10" s="6"/>
      <c r="O10" s="6"/>
      <c r="P10" s="6"/>
      <c r="Q10" s="6"/>
      <c r="R10" s="6"/>
      <c r="S10" s="6"/>
    </row>
    <row r="11" spans="1:19" ht="21">
      <c r="A11" s="6"/>
      <c r="B11" s="6"/>
      <c r="C11" s="8"/>
      <c r="D11" s="2"/>
      <c r="E11" s="11" t="s">
        <v>10</v>
      </c>
      <c r="F11" s="12" t="s">
        <v>11</v>
      </c>
      <c r="G11" s="12" t="s">
        <v>12</v>
      </c>
      <c r="H11" s="12" t="s">
        <v>13</v>
      </c>
      <c r="I11" s="12" t="s">
        <v>14</v>
      </c>
      <c r="J11" s="12" t="s">
        <v>15</v>
      </c>
      <c r="K11" s="6" t="s">
        <v>16</v>
      </c>
      <c r="L11" s="6" t="s">
        <v>17</v>
      </c>
      <c r="M11" s="6"/>
      <c r="N11" s="6"/>
      <c r="O11" s="6"/>
      <c r="P11" s="6"/>
      <c r="Q11" s="6"/>
      <c r="R11" s="6"/>
      <c r="S11" s="6"/>
    </row>
    <row r="12" spans="1:19" ht="21">
      <c r="A12" s="6"/>
      <c r="B12" s="2"/>
      <c r="C12" s="8"/>
      <c r="D12" s="2"/>
      <c r="E12" s="11">
        <v>1</v>
      </c>
      <c r="F12" s="12">
        <v>1</v>
      </c>
      <c r="G12" s="12">
        <v>0.25</v>
      </c>
      <c r="H12" s="12">
        <v>0.06</v>
      </c>
      <c r="I12" s="12">
        <v>0.91</v>
      </c>
      <c r="J12" s="12">
        <f>(H12*$G$6)+(G12*$G$5)+$G$4</f>
        <v>1.68</v>
      </c>
      <c r="K12" s="14">
        <f>($G$7*H12)</f>
        <v>0.06</v>
      </c>
      <c r="L12" s="14">
        <f>(K12-J12)+1</f>
        <v>-0.61999999999999988</v>
      </c>
      <c r="M12" s="6"/>
      <c r="N12" s="6"/>
      <c r="O12" s="6"/>
      <c r="P12" s="6"/>
      <c r="Q12" s="6"/>
      <c r="R12" s="6"/>
      <c r="S12" s="6"/>
    </row>
    <row r="13" spans="1:19" ht="21">
      <c r="A13" s="6"/>
      <c r="B13" s="6"/>
      <c r="C13" s="8"/>
      <c r="D13" s="2"/>
      <c r="E13" s="11">
        <v>2</v>
      </c>
      <c r="F13" s="12">
        <v>1</v>
      </c>
      <c r="G13" s="12">
        <v>0.5</v>
      </c>
      <c r="H13" s="12">
        <v>0.25</v>
      </c>
      <c r="I13" s="12">
        <v>0.73</v>
      </c>
      <c r="J13" s="12">
        <f t="shared" ref="J13:J61" si="0">(H13*$G$6)+(G13*$G$5)+$G$4</f>
        <v>2.75</v>
      </c>
      <c r="K13" s="14">
        <f t="shared" ref="K13:K61" si="1">($G$7*H13)</f>
        <v>0.25</v>
      </c>
      <c r="L13" s="14">
        <f t="shared" ref="L13:L61" si="2">(K13-J13)+1</f>
        <v>-1.5</v>
      </c>
      <c r="M13" s="6"/>
      <c r="N13" s="7"/>
      <c r="O13" s="6"/>
      <c r="P13" s="7"/>
      <c r="Q13" s="6"/>
      <c r="R13" s="6"/>
      <c r="S13" s="6"/>
    </row>
    <row r="14" spans="1:19" ht="21">
      <c r="A14" s="6"/>
      <c r="B14" s="2"/>
      <c r="C14" s="8"/>
      <c r="D14" s="2"/>
      <c r="E14" s="11">
        <v>3</v>
      </c>
      <c r="F14" s="12">
        <v>1</v>
      </c>
      <c r="G14" s="12">
        <v>0.75</v>
      </c>
      <c r="H14" s="12">
        <v>0.56000000000000005</v>
      </c>
      <c r="I14" s="12">
        <v>-0.77</v>
      </c>
      <c r="J14" s="12">
        <f t="shared" si="0"/>
        <v>4.18</v>
      </c>
      <c r="K14" s="14">
        <f t="shared" si="1"/>
        <v>0.56000000000000005</v>
      </c>
      <c r="L14" s="14">
        <f t="shared" si="2"/>
        <v>-2.6199999999999997</v>
      </c>
      <c r="M14" s="6"/>
      <c r="N14" s="7"/>
      <c r="O14" s="6"/>
      <c r="P14" s="7"/>
      <c r="Q14" s="6"/>
      <c r="R14" s="6"/>
      <c r="S14" s="6"/>
    </row>
    <row r="15" spans="1:19" ht="21">
      <c r="A15" s="6"/>
      <c r="B15" s="6"/>
      <c r="C15" s="8"/>
      <c r="D15" s="2"/>
      <c r="E15" s="11">
        <v>4</v>
      </c>
      <c r="F15" s="12">
        <v>1</v>
      </c>
      <c r="G15" s="12">
        <v>1</v>
      </c>
      <c r="H15" s="12">
        <v>1</v>
      </c>
      <c r="I15" s="12">
        <v>0.95</v>
      </c>
      <c r="J15" s="12">
        <f t="shared" si="0"/>
        <v>6</v>
      </c>
      <c r="K15" s="14">
        <f t="shared" si="1"/>
        <v>1</v>
      </c>
      <c r="L15" s="14">
        <f t="shared" si="2"/>
        <v>-4</v>
      </c>
      <c r="M15" s="6"/>
      <c r="N15" s="7"/>
      <c r="O15" s="6"/>
      <c r="P15" s="7"/>
      <c r="Q15" s="6"/>
      <c r="R15" s="6"/>
      <c r="S15" s="6"/>
    </row>
    <row r="16" spans="1:19" ht="21">
      <c r="A16" s="6"/>
      <c r="B16" s="2"/>
      <c r="C16" s="8"/>
      <c r="D16" s="2"/>
      <c r="E16" s="11">
        <v>5</v>
      </c>
      <c r="F16" s="12">
        <v>1</v>
      </c>
      <c r="G16" s="12">
        <v>1.25</v>
      </c>
      <c r="H16" s="12">
        <v>1.56</v>
      </c>
      <c r="I16" s="12">
        <v>-0.6</v>
      </c>
      <c r="J16" s="12">
        <f t="shared" si="0"/>
        <v>8.18</v>
      </c>
      <c r="K16" s="14">
        <f t="shared" si="1"/>
        <v>1.56</v>
      </c>
      <c r="L16" s="14">
        <f t="shared" si="2"/>
        <v>-5.6199999999999992</v>
      </c>
      <c r="M16" s="6"/>
      <c r="N16" s="7"/>
      <c r="O16" s="6"/>
      <c r="P16" s="7"/>
      <c r="Q16" s="6"/>
      <c r="R16" s="6"/>
      <c r="S16" s="6"/>
    </row>
    <row r="17" spans="1:19" ht="21">
      <c r="A17" s="6"/>
      <c r="B17" s="6"/>
      <c r="C17" s="8"/>
      <c r="D17" s="2"/>
      <c r="E17" s="11">
        <v>6</v>
      </c>
      <c r="F17" s="12">
        <v>1</v>
      </c>
      <c r="G17" s="12">
        <v>1.5</v>
      </c>
      <c r="H17" s="12">
        <v>2.25</v>
      </c>
      <c r="I17" s="12">
        <v>0.94</v>
      </c>
      <c r="J17" s="12">
        <f t="shared" si="0"/>
        <v>10.75</v>
      </c>
      <c r="K17" s="14">
        <f t="shared" si="1"/>
        <v>2.25</v>
      </c>
      <c r="L17" s="14">
        <f t="shared" si="2"/>
        <v>-7.5</v>
      </c>
      <c r="M17" s="6"/>
      <c r="N17" s="7"/>
      <c r="O17" s="6"/>
      <c r="P17" s="7"/>
      <c r="Q17" s="6"/>
      <c r="R17" s="6"/>
      <c r="S17" s="6"/>
    </row>
    <row r="18" spans="1:19" ht="21">
      <c r="A18" s="6"/>
      <c r="B18" s="2"/>
      <c r="C18" s="8"/>
      <c r="D18" s="2"/>
      <c r="E18" s="11">
        <v>7</v>
      </c>
      <c r="F18" s="12">
        <v>1</v>
      </c>
      <c r="G18" s="12">
        <v>1.75</v>
      </c>
      <c r="H18" s="12">
        <v>3.06</v>
      </c>
      <c r="I18" s="12">
        <v>0.88</v>
      </c>
      <c r="J18" s="12">
        <f t="shared" si="0"/>
        <v>13.68</v>
      </c>
      <c r="K18" s="14">
        <f t="shared" si="1"/>
        <v>3.06</v>
      </c>
      <c r="L18" s="14">
        <f t="shared" si="2"/>
        <v>-9.6199999999999992</v>
      </c>
      <c r="M18" s="6"/>
      <c r="N18" s="7"/>
      <c r="O18" s="6"/>
      <c r="P18" s="7"/>
      <c r="Q18" s="6"/>
      <c r="R18" s="6"/>
      <c r="S18" s="6"/>
    </row>
    <row r="19" spans="1:19" ht="21">
      <c r="A19" s="6"/>
      <c r="B19" s="6"/>
      <c r="C19" s="8"/>
      <c r="D19" s="2"/>
      <c r="E19" s="11">
        <v>8</v>
      </c>
      <c r="F19" s="12">
        <v>1</v>
      </c>
      <c r="G19" s="12">
        <v>2</v>
      </c>
      <c r="H19" s="12">
        <v>4</v>
      </c>
      <c r="I19" s="12">
        <v>0.34</v>
      </c>
      <c r="J19" s="12">
        <f t="shared" si="0"/>
        <v>17</v>
      </c>
      <c r="K19" s="14">
        <f t="shared" si="1"/>
        <v>4</v>
      </c>
      <c r="L19" s="14">
        <f t="shared" si="2"/>
        <v>-12</v>
      </c>
      <c r="M19" s="6"/>
      <c r="N19" s="7"/>
      <c r="O19" s="6"/>
      <c r="P19" s="7"/>
      <c r="Q19" s="6"/>
      <c r="R19" s="6"/>
      <c r="S19" s="6"/>
    </row>
    <row r="20" spans="1:19" ht="21">
      <c r="A20" s="6"/>
      <c r="B20" s="2"/>
      <c r="C20" s="8"/>
      <c r="D20" s="2"/>
      <c r="E20" s="11">
        <v>9</v>
      </c>
      <c r="F20" s="12">
        <v>1</v>
      </c>
      <c r="G20" s="12">
        <v>2.25</v>
      </c>
      <c r="H20" s="12">
        <v>5.0599999999999996</v>
      </c>
      <c r="I20" s="12">
        <v>0.24</v>
      </c>
      <c r="J20" s="12">
        <f t="shared" si="0"/>
        <v>20.68</v>
      </c>
      <c r="K20" s="14">
        <f t="shared" si="1"/>
        <v>5.0599999999999996</v>
      </c>
      <c r="L20" s="14">
        <f t="shared" si="2"/>
        <v>-14.620000000000001</v>
      </c>
      <c r="M20" s="6"/>
      <c r="N20" s="7"/>
      <c r="O20" s="6"/>
      <c r="P20" s="7"/>
      <c r="Q20" s="6"/>
      <c r="R20" s="6"/>
      <c r="S20" s="6"/>
    </row>
    <row r="21" spans="1:19" ht="21">
      <c r="A21" s="6"/>
      <c r="B21" s="6"/>
      <c r="C21" s="8"/>
      <c r="D21" s="2"/>
      <c r="E21" s="11">
        <v>10</v>
      </c>
      <c r="F21" s="12">
        <v>1</v>
      </c>
      <c r="G21" s="12">
        <v>2.5</v>
      </c>
      <c r="H21" s="12">
        <v>6.25</v>
      </c>
      <c r="I21" s="12">
        <v>-0.2</v>
      </c>
      <c r="J21" s="12">
        <f t="shared" si="0"/>
        <v>24.75</v>
      </c>
      <c r="K21" s="14">
        <f t="shared" si="1"/>
        <v>6.25</v>
      </c>
      <c r="L21" s="14">
        <f t="shared" si="2"/>
        <v>-17.5</v>
      </c>
      <c r="M21" s="6"/>
      <c r="N21" s="7"/>
      <c r="O21" s="6"/>
      <c r="P21" s="7"/>
      <c r="Q21" s="6"/>
      <c r="R21" s="6"/>
      <c r="S21" s="6"/>
    </row>
    <row r="22" spans="1:19" ht="21">
      <c r="A22" s="6"/>
      <c r="B22" s="2"/>
      <c r="C22" s="8"/>
      <c r="D22" s="2"/>
      <c r="E22" s="11">
        <v>11</v>
      </c>
      <c r="F22" s="12">
        <v>1</v>
      </c>
      <c r="G22" s="12">
        <v>2.75</v>
      </c>
      <c r="H22" s="12">
        <v>7.56</v>
      </c>
      <c r="I22" s="12">
        <v>-0.69</v>
      </c>
      <c r="J22" s="12">
        <f t="shared" si="0"/>
        <v>29.18</v>
      </c>
      <c r="K22" s="14">
        <f t="shared" si="1"/>
        <v>7.56</v>
      </c>
      <c r="L22" s="14">
        <f t="shared" si="2"/>
        <v>-20.62</v>
      </c>
      <c r="M22" s="6"/>
      <c r="N22" s="7"/>
      <c r="O22" s="6"/>
      <c r="P22" s="7"/>
      <c r="Q22" s="6"/>
      <c r="R22" s="6"/>
      <c r="S22" s="6"/>
    </row>
    <row r="23" spans="1:19" ht="21">
      <c r="A23" s="6"/>
      <c r="B23" s="2"/>
      <c r="C23" s="8"/>
      <c r="D23" s="2"/>
      <c r="E23" s="11">
        <v>12</v>
      </c>
      <c r="F23" s="12">
        <v>1</v>
      </c>
      <c r="G23" s="12">
        <v>3</v>
      </c>
      <c r="H23" s="12">
        <v>9</v>
      </c>
      <c r="I23" s="12">
        <v>-0.73</v>
      </c>
      <c r="J23" s="12">
        <f t="shared" si="0"/>
        <v>34</v>
      </c>
      <c r="K23" s="14">
        <f t="shared" si="1"/>
        <v>9</v>
      </c>
      <c r="L23" s="14">
        <f t="shared" si="2"/>
        <v>-24</v>
      </c>
      <c r="M23" s="6"/>
      <c r="N23" s="7"/>
      <c r="O23" s="6"/>
      <c r="P23" s="7"/>
      <c r="Q23" s="6"/>
      <c r="R23" s="6"/>
      <c r="S23" s="6"/>
    </row>
    <row r="24" spans="1:19" ht="21">
      <c r="A24" s="6"/>
      <c r="B24" s="6"/>
      <c r="C24" s="8"/>
      <c r="D24" s="2"/>
      <c r="E24" s="11">
        <v>13</v>
      </c>
      <c r="F24" s="12">
        <v>1</v>
      </c>
      <c r="G24" s="12">
        <v>3.25</v>
      </c>
      <c r="H24" s="12">
        <v>10.56</v>
      </c>
      <c r="I24" s="12">
        <v>0.11</v>
      </c>
      <c r="J24" s="12">
        <f t="shared" si="0"/>
        <v>39.18</v>
      </c>
      <c r="K24" s="14">
        <f t="shared" si="1"/>
        <v>10.56</v>
      </c>
      <c r="L24" s="14">
        <f t="shared" si="2"/>
        <v>-27.619999999999997</v>
      </c>
      <c r="M24" s="6"/>
      <c r="N24" s="7"/>
      <c r="O24" s="6"/>
      <c r="P24" s="7"/>
      <c r="Q24" s="6"/>
      <c r="R24" s="6"/>
      <c r="S24" s="6"/>
    </row>
    <row r="25" spans="1:19" ht="21">
      <c r="A25" s="6"/>
      <c r="B25" s="2"/>
      <c r="C25" s="8"/>
      <c r="D25" s="2"/>
      <c r="E25" s="11">
        <v>14</v>
      </c>
      <c r="F25" s="12">
        <v>1</v>
      </c>
      <c r="G25" s="12">
        <v>3.5</v>
      </c>
      <c r="H25" s="12">
        <v>12.25</v>
      </c>
      <c r="I25" s="12">
        <v>0.55000000000000004</v>
      </c>
      <c r="J25" s="12">
        <f t="shared" si="0"/>
        <v>44.75</v>
      </c>
      <c r="K25" s="14">
        <f t="shared" si="1"/>
        <v>12.25</v>
      </c>
      <c r="L25" s="14">
        <f t="shared" si="2"/>
        <v>-31.5</v>
      </c>
      <c r="M25" s="6"/>
      <c r="N25" s="7"/>
      <c r="O25" s="6"/>
      <c r="P25" s="7"/>
      <c r="Q25" s="6"/>
      <c r="R25" s="6"/>
      <c r="S25" s="6"/>
    </row>
    <row r="26" spans="1:19" ht="21">
      <c r="A26" s="6"/>
      <c r="B26" s="6"/>
      <c r="C26" s="8"/>
      <c r="D26" s="2"/>
      <c r="E26" s="11">
        <v>15</v>
      </c>
      <c r="F26" s="12">
        <v>1</v>
      </c>
      <c r="G26" s="12">
        <v>3.75</v>
      </c>
      <c r="H26" s="12">
        <v>14.06</v>
      </c>
      <c r="I26" s="12">
        <v>0.21</v>
      </c>
      <c r="J26" s="12">
        <f t="shared" si="0"/>
        <v>50.68</v>
      </c>
      <c r="K26" s="14">
        <f t="shared" si="1"/>
        <v>14.06</v>
      </c>
      <c r="L26" s="14">
        <f t="shared" si="2"/>
        <v>-35.619999999999997</v>
      </c>
      <c r="M26" s="6"/>
      <c r="N26" s="7"/>
      <c r="O26" s="6"/>
      <c r="P26" s="7"/>
      <c r="Q26" s="6"/>
      <c r="R26" s="6"/>
      <c r="S26" s="6"/>
    </row>
    <row r="27" spans="1:19" ht="21">
      <c r="A27" s="6"/>
      <c r="B27" s="2"/>
      <c r="C27" s="8"/>
      <c r="D27" s="2"/>
      <c r="E27" s="11">
        <v>16</v>
      </c>
      <c r="F27" s="12">
        <v>1</v>
      </c>
      <c r="G27" s="12">
        <v>4</v>
      </c>
      <c r="H27" s="12">
        <v>16</v>
      </c>
      <c r="I27" s="12">
        <v>0.75</v>
      </c>
      <c r="J27" s="12">
        <f t="shared" si="0"/>
        <v>57</v>
      </c>
      <c r="K27" s="14">
        <f t="shared" si="1"/>
        <v>16</v>
      </c>
      <c r="L27" s="14">
        <f t="shared" si="2"/>
        <v>-40</v>
      </c>
      <c r="M27" s="6"/>
      <c r="N27" s="7"/>
      <c r="O27" s="6"/>
      <c r="P27" s="7"/>
      <c r="Q27" s="6"/>
      <c r="R27" s="6"/>
      <c r="S27" s="6"/>
    </row>
    <row r="28" spans="1:19" ht="21">
      <c r="A28" s="6"/>
      <c r="B28" s="6"/>
      <c r="C28" s="8"/>
      <c r="D28" s="2"/>
      <c r="E28" s="11">
        <v>17</v>
      </c>
      <c r="F28" s="12">
        <v>1</v>
      </c>
      <c r="G28" s="12">
        <v>4.25</v>
      </c>
      <c r="H28" s="12">
        <v>18.059999999999999</v>
      </c>
      <c r="I28" s="12">
        <v>0.84</v>
      </c>
      <c r="J28" s="12">
        <f t="shared" si="0"/>
        <v>63.679999999999993</v>
      </c>
      <c r="K28" s="14">
        <f t="shared" si="1"/>
        <v>18.059999999999999</v>
      </c>
      <c r="L28" s="14">
        <f t="shared" si="2"/>
        <v>-44.61999999999999</v>
      </c>
      <c r="M28" s="6"/>
      <c r="N28" s="7"/>
      <c r="O28" s="6"/>
      <c r="P28" s="7"/>
      <c r="Q28" s="6"/>
      <c r="R28" s="6"/>
      <c r="S28" s="6"/>
    </row>
    <row r="29" spans="1:19" ht="21">
      <c r="B29" s="2"/>
      <c r="C29" s="8"/>
      <c r="D29" s="2"/>
      <c r="E29" s="11">
        <v>18</v>
      </c>
      <c r="F29" s="12">
        <v>1</v>
      </c>
      <c r="G29" s="12">
        <v>4.5</v>
      </c>
      <c r="H29" s="12">
        <v>20.25</v>
      </c>
      <c r="I29" s="12">
        <v>0.59</v>
      </c>
      <c r="J29" s="12">
        <f t="shared" si="0"/>
        <v>70.75</v>
      </c>
      <c r="K29" s="14">
        <f t="shared" si="1"/>
        <v>20.25</v>
      </c>
      <c r="L29" s="14">
        <f t="shared" si="2"/>
        <v>-49.5</v>
      </c>
      <c r="N29" s="5"/>
      <c r="P29" s="5"/>
    </row>
    <row r="30" spans="1:19" ht="21">
      <c r="B30" s="6"/>
      <c r="C30" s="8"/>
      <c r="D30" s="2"/>
      <c r="E30" s="11">
        <v>19</v>
      </c>
      <c r="F30" s="12">
        <v>1</v>
      </c>
      <c r="G30" s="12">
        <v>4.75</v>
      </c>
      <c r="H30" s="12">
        <v>22.56</v>
      </c>
      <c r="I30" s="12">
        <v>0.6</v>
      </c>
      <c r="J30" s="12">
        <f t="shared" si="0"/>
        <v>78.179999999999993</v>
      </c>
      <c r="K30" s="14">
        <f t="shared" si="1"/>
        <v>22.56</v>
      </c>
      <c r="L30" s="14">
        <f t="shared" si="2"/>
        <v>-54.61999999999999</v>
      </c>
      <c r="N30" s="5"/>
      <c r="P30" s="5"/>
    </row>
    <row r="31" spans="1:19" ht="21">
      <c r="B31" s="2"/>
      <c r="C31" s="8"/>
      <c r="D31" s="2"/>
      <c r="E31" s="11">
        <v>20</v>
      </c>
      <c r="F31" s="12">
        <v>1</v>
      </c>
      <c r="G31" s="12">
        <v>5</v>
      </c>
      <c r="H31" s="12">
        <v>25</v>
      </c>
      <c r="I31" s="12">
        <v>-0.82</v>
      </c>
      <c r="J31" s="12">
        <f t="shared" si="0"/>
        <v>86</v>
      </c>
      <c r="K31" s="14">
        <f t="shared" si="1"/>
        <v>25</v>
      </c>
      <c r="L31" s="14">
        <f t="shared" si="2"/>
        <v>-60</v>
      </c>
      <c r="N31" s="5"/>
      <c r="P31" s="5"/>
    </row>
    <row r="32" spans="1:19" ht="21">
      <c r="B32" s="2"/>
      <c r="C32" s="8"/>
      <c r="D32" s="2"/>
      <c r="E32" s="11">
        <v>21</v>
      </c>
      <c r="F32" s="12">
        <v>1</v>
      </c>
      <c r="G32" s="12">
        <v>6</v>
      </c>
      <c r="H32" s="12">
        <v>36</v>
      </c>
      <c r="I32" s="12">
        <v>-0.89</v>
      </c>
      <c r="J32" s="12">
        <f t="shared" si="0"/>
        <v>121</v>
      </c>
      <c r="K32" s="14">
        <f t="shared" si="1"/>
        <v>36</v>
      </c>
      <c r="L32" s="14">
        <f t="shared" si="2"/>
        <v>-84</v>
      </c>
      <c r="N32" s="5"/>
      <c r="P32" s="5"/>
    </row>
    <row r="33" spans="2:16" ht="21">
      <c r="B33" s="6"/>
      <c r="C33" s="8"/>
      <c r="D33" s="2"/>
      <c r="E33" s="11">
        <v>22</v>
      </c>
      <c r="F33" s="12">
        <v>1</v>
      </c>
      <c r="G33" s="12">
        <v>7</v>
      </c>
      <c r="H33" s="12">
        <v>49</v>
      </c>
      <c r="I33" s="12">
        <v>-0.96</v>
      </c>
      <c r="J33" s="12">
        <f t="shared" si="0"/>
        <v>162</v>
      </c>
      <c r="K33" s="14">
        <f t="shared" si="1"/>
        <v>49</v>
      </c>
      <c r="L33" s="14">
        <f t="shared" si="2"/>
        <v>-112</v>
      </c>
      <c r="N33" s="5"/>
      <c r="P33" s="5"/>
    </row>
    <row r="34" spans="2:16" ht="21">
      <c r="B34" s="2"/>
      <c r="C34" s="8"/>
      <c r="D34" s="2"/>
      <c r="E34" s="11">
        <v>23</v>
      </c>
      <c r="F34" s="12">
        <v>1</v>
      </c>
      <c r="G34" s="12">
        <v>8</v>
      </c>
      <c r="H34" s="12">
        <v>64</v>
      </c>
      <c r="I34" s="12">
        <v>-0.93</v>
      </c>
      <c r="J34" s="12">
        <f t="shared" si="0"/>
        <v>209</v>
      </c>
      <c r="K34" s="14">
        <f t="shared" si="1"/>
        <v>64</v>
      </c>
      <c r="L34" s="14">
        <f t="shared" si="2"/>
        <v>-144</v>
      </c>
      <c r="N34" s="5"/>
      <c r="P34" s="5"/>
    </row>
    <row r="35" spans="2:16" ht="21">
      <c r="B35" s="6"/>
      <c r="C35" s="8"/>
      <c r="D35" s="2"/>
      <c r="E35" s="11">
        <v>24</v>
      </c>
      <c r="F35" s="12">
        <v>1</v>
      </c>
      <c r="G35" s="12">
        <v>9</v>
      </c>
      <c r="H35" s="12">
        <v>81</v>
      </c>
      <c r="I35" s="12">
        <v>0.88</v>
      </c>
      <c r="J35" s="12">
        <f t="shared" si="0"/>
        <v>262</v>
      </c>
      <c r="K35" s="14">
        <f t="shared" si="1"/>
        <v>81</v>
      </c>
      <c r="L35" s="14">
        <f t="shared" si="2"/>
        <v>-180</v>
      </c>
      <c r="N35" s="5"/>
      <c r="P35" s="5"/>
    </row>
    <row r="36" spans="2:16" ht="21">
      <c r="B36" s="2"/>
      <c r="C36" s="8"/>
      <c r="D36" s="2"/>
      <c r="E36" s="11">
        <v>25</v>
      </c>
      <c r="F36" s="12">
        <v>1</v>
      </c>
      <c r="G36" s="12">
        <v>10</v>
      </c>
      <c r="H36" s="12">
        <v>100</v>
      </c>
      <c r="I36" s="12">
        <v>0.93</v>
      </c>
      <c r="J36" s="12">
        <f t="shared" si="0"/>
        <v>321</v>
      </c>
      <c r="K36" s="14">
        <f t="shared" si="1"/>
        <v>100</v>
      </c>
      <c r="L36" s="14">
        <f t="shared" si="2"/>
        <v>-220</v>
      </c>
      <c r="N36" s="5"/>
      <c r="P36" s="5"/>
    </row>
    <row r="37" spans="2:16" ht="21">
      <c r="B37" s="6"/>
      <c r="C37" s="8"/>
      <c r="D37" s="2"/>
      <c r="E37" s="11">
        <v>26</v>
      </c>
      <c r="F37" s="12">
        <v>1</v>
      </c>
      <c r="G37" s="12">
        <v>11</v>
      </c>
      <c r="H37" s="12">
        <v>121</v>
      </c>
      <c r="I37" s="12">
        <v>0.67</v>
      </c>
      <c r="J37" s="12">
        <f t="shared" si="0"/>
        <v>386</v>
      </c>
      <c r="K37" s="14">
        <f t="shared" si="1"/>
        <v>121</v>
      </c>
      <c r="L37" s="14">
        <f t="shared" si="2"/>
        <v>-264</v>
      </c>
      <c r="N37" s="5"/>
      <c r="P37" s="5"/>
    </row>
    <row r="38" spans="2:16" ht="21">
      <c r="B38" s="2"/>
      <c r="C38" s="8"/>
      <c r="D38" s="2"/>
      <c r="E38" s="11">
        <v>27</v>
      </c>
      <c r="F38" s="12">
        <v>1</v>
      </c>
      <c r="G38" s="12">
        <v>12</v>
      </c>
      <c r="H38" s="12">
        <v>144</v>
      </c>
      <c r="I38" s="12">
        <v>-0.91</v>
      </c>
      <c r="J38" s="12">
        <f t="shared" si="0"/>
        <v>457</v>
      </c>
      <c r="K38" s="14">
        <f t="shared" si="1"/>
        <v>144</v>
      </c>
      <c r="L38" s="14">
        <f t="shared" si="2"/>
        <v>-312</v>
      </c>
      <c r="N38" s="5"/>
      <c r="P38" s="5"/>
    </row>
    <row r="39" spans="2:16" ht="21">
      <c r="B39" s="6"/>
      <c r="C39" s="8"/>
      <c r="D39" s="2"/>
      <c r="E39" s="11">
        <v>28</v>
      </c>
      <c r="F39" s="12">
        <v>1</v>
      </c>
      <c r="G39" s="12">
        <v>13</v>
      </c>
      <c r="H39" s="12">
        <v>169</v>
      </c>
      <c r="I39" s="12">
        <v>0.02</v>
      </c>
      <c r="J39" s="12">
        <f t="shared" si="0"/>
        <v>534</v>
      </c>
      <c r="K39" s="14">
        <f t="shared" si="1"/>
        <v>169</v>
      </c>
      <c r="L39" s="14">
        <f t="shared" si="2"/>
        <v>-364</v>
      </c>
      <c r="N39" s="5"/>
      <c r="P39" s="5"/>
    </row>
    <row r="40" spans="2:16" ht="21">
      <c r="B40" s="2"/>
      <c r="C40" s="2"/>
      <c r="D40" s="2"/>
      <c r="E40" s="11">
        <v>29</v>
      </c>
      <c r="F40" s="12">
        <v>1</v>
      </c>
      <c r="G40" s="12">
        <v>14</v>
      </c>
      <c r="H40" s="12">
        <v>196</v>
      </c>
      <c r="I40" s="12">
        <v>0.75</v>
      </c>
      <c r="J40" s="12">
        <f t="shared" si="0"/>
        <v>617</v>
      </c>
      <c r="K40" s="14">
        <f t="shared" si="1"/>
        <v>196</v>
      </c>
      <c r="L40" s="14">
        <f t="shared" si="2"/>
        <v>-420</v>
      </c>
      <c r="N40" s="5"/>
      <c r="P40" s="5"/>
    </row>
    <row r="41" spans="2:16" ht="21">
      <c r="E41" s="11">
        <v>30</v>
      </c>
      <c r="F41" s="12">
        <v>1</v>
      </c>
      <c r="G41" s="12">
        <v>15</v>
      </c>
      <c r="H41" s="12">
        <v>225</v>
      </c>
      <c r="I41" s="12">
        <v>-0.08</v>
      </c>
      <c r="J41" s="12">
        <f t="shared" si="0"/>
        <v>706</v>
      </c>
      <c r="K41" s="14">
        <f t="shared" si="1"/>
        <v>225</v>
      </c>
      <c r="L41" s="14">
        <f t="shared" si="2"/>
        <v>-480</v>
      </c>
      <c r="N41" s="5"/>
      <c r="P41" s="5"/>
    </row>
    <row r="42" spans="2:16" ht="21">
      <c r="E42" s="11">
        <v>31</v>
      </c>
      <c r="F42" s="12">
        <v>1</v>
      </c>
      <c r="G42" s="12">
        <v>16</v>
      </c>
      <c r="H42" s="12">
        <v>256</v>
      </c>
      <c r="I42" s="12">
        <v>0.38</v>
      </c>
      <c r="J42" s="12">
        <f t="shared" si="0"/>
        <v>801</v>
      </c>
      <c r="K42" s="14">
        <f t="shared" si="1"/>
        <v>256</v>
      </c>
      <c r="L42" s="14">
        <f t="shared" si="2"/>
        <v>-544</v>
      </c>
      <c r="N42" s="5"/>
      <c r="P42" s="5"/>
    </row>
    <row r="43" spans="2:16" ht="21">
      <c r="E43" s="11">
        <v>32</v>
      </c>
      <c r="F43" s="12">
        <v>1</v>
      </c>
      <c r="G43" s="12">
        <v>17</v>
      </c>
      <c r="H43" s="12">
        <v>289</v>
      </c>
      <c r="I43" s="12">
        <v>0.72</v>
      </c>
      <c r="J43" s="12">
        <f t="shared" si="0"/>
        <v>902</v>
      </c>
      <c r="K43" s="14">
        <f t="shared" si="1"/>
        <v>289</v>
      </c>
      <c r="L43" s="14">
        <f t="shared" si="2"/>
        <v>-612</v>
      </c>
      <c r="N43" s="5"/>
      <c r="P43" s="5"/>
    </row>
    <row r="44" spans="2:16" ht="21">
      <c r="E44" s="11">
        <v>33</v>
      </c>
      <c r="F44" s="12">
        <v>1</v>
      </c>
      <c r="G44" s="12">
        <v>18</v>
      </c>
      <c r="H44" s="12">
        <v>324</v>
      </c>
      <c r="I44" s="12">
        <v>-0.84</v>
      </c>
      <c r="J44" s="12">
        <f t="shared" si="0"/>
        <v>1009</v>
      </c>
      <c r="K44" s="14">
        <f t="shared" si="1"/>
        <v>324</v>
      </c>
      <c r="L44" s="14">
        <f t="shared" si="2"/>
        <v>-684</v>
      </c>
      <c r="N44" s="5"/>
      <c r="P44" s="5"/>
    </row>
    <row r="45" spans="2:16" ht="21">
      <c r="E45" s="11">
        <v>34</v>
      </c>
      <c r="F45" s="12">
        <v>1</v>
      </c>
      <c r="G45" s="12">
        <v>19</v>
      </c>
      <c r="H45" s="12">
        <v>361</v>
      </c>
      <c r="I45" s="12">
        <v>0.17</v>
      </c>
      <c r="J45" s="12">
        <f t="shared" si="0"/>
        <v>1122</v>
      </c>
      <c r="K45" s="14">
        <f t="shared" si="1"/>
        <v>361</v>
      </c>
      <c r="L45" s="14">
        <f t="shared" si="2"/>
        <v>-760</v>
      </c>
      <c r="N45" s="5"/>
      <c r="P45" s="5"/>
    </row>
    <row r="46" spans="2:16" ht="21">
      <c r="E46" s="11">
        <v>35</v>
      </c>
      <c r="F46" s="12">
        <v>1</v>
      </c>
      <c r="G46" s="12">
        <v>20</v>
      </c>
      <c r="H46" s="12">
        <v>400</v>
      </c>
      <c r="I46" s="12">
        <v>-0.71</v>
      </c>
      <c r="J46" s="12">
        <f t="shared" si="0"/>
        <v>1241</v>
      </c>
      <c r="K46" s="14">
        <f t="shared" si="1"/>
        <v>400</v>
      </c>
      <c r="L46" s="14">
        <f t="shared" si="2"/>
        <v>-840</v>
      </c>
      <c r="P46" s="5"/>
    </row>
    <row r="47" spans="2:16" ht="21">
      <c r="E47" s="11">
        <v>36</v>
      </c>
      <c r="F47" s="12">
        <v>1</v>
      </c>
      <c r="G47" s="12">
        <v>21</v>
      </c>
      <c r="H47" s="12">
        <v>441</v>
      </c>
      <c r="I47" s="12">
        <v>0.56000000000000005</v>
      </c>
      <c r="J47" s="12">
        <f t="shared" si="0"/>
        <v>1366</v>
      </c>
      <c r="K47" s="14">
        <f t="shared" si="1"/>
        <v>441</v>
      </c>
      <c r="L47" s="14">
        <f t="shared" si="2"/>
        <v>-924</v>
      </c>
      <c r="P47" s="5"/>
    </row>
    <row r="48" spans="2:16" ht="21">
      <c r="E48" s="11">
        <v>37</v>
      </c>
      <c r="F48" s="12">
        <v>1</v>
      </c>
      <c r="G48" s="12">
        <v>22</v>
      </c>
      <c r="H48" s="12">
        <v>484</v>
      </c>
      <c r="I48" s="12">
        <v>-0.56999999999999995</v>
      </c>
      <c r="J48" s="12">
        <f t="shared" si="0"/>
        <v>1497</v>
      </c>
      <c r="K48" s="14">
        <f t="shared" si="1"/>
        <v>484</v>
      </c>
      <c r="L48" s="14">
        <f t="shared" si="2"/>
        <v>-1012</v>
      </c>
      <c r="P48" s="5"/>
    </row>
    <row r="49" spans="5:16" ht="21">
      <c r="E49" s="11">
        <v>38</v>
      </c>
      <c r="F49" s="12">
        <v>1</v>
      </c>
      <c r="G49" s="12">
        <v>23</v>
      </c>
      <c r="H49" s="12">
        <v>529</v>
      </c>
      <c r="I49" s="12">
        <v>-0.56000000000000005</v>
      </c>
      <c r="J49" s="12">
        <f t="shared" si="0"/>
        <v>1634</v>
      </c>
      <c r="K49" s="14">
        <f t="shared" si="1"/>
        <v>529</v>
      </c>
      <c r="L49" s="14">
        <f t="shared" si="2"/>
        <v>-1104</v>
      </c>
      <c r="P49" s="5"/>
    </row>
    <row r="50" spans="5:16" ht="21">
      <c r="E50" s="11">
        <v>39</v>
      </c>
      <c r="F50" s="12">
        <v>1</v>
      </c>
      <c r="G50" s="12">
        <v>24</v>
      </c>
      <c r="H50" s="12">
        <v>576</v>
      </c>
      <c r="I50" s="12">
        <v>0.03</v>
      </c>
      <c r="J50" s="12">
        <f t="shared" si="0"/>
        <v>1777</v>
      </c>
      <c r="K50" s="14">
        <f t="shared" si="1"/>
        <v>576</v>
      </c>
      <c r="L50" s="14">
        <f t="shared" si="2"/>
        <v>-1200</v>
      </c>
      <c r="P50" s="5"/>
    </row>
    <row r="51" spans="5:16" ht="21">
      <c r="E51" s="11">
        <v>40</v>
      </c>
      <c r="F51" s="12">
        <v>1</v>
      </c>
      <c r="G51" s="12">
        <v>25</v>
      </c>
      <c r="H51" s="12">
        <v>625</v>
      </c>
      <c r="I51" s="12">
        <v>0.19</v>
      </c>
      <c r="J51" s="12">
        <f t="shared" si="0"/>
        <v>1926</v>
      </c>
      <c r="K51" s="14">
        <f t="shared" si="1"/>
        <v>625</v>
      </c>
      <c r="L51" s="14">
        <f t="shared" si="2"/>
        <v>-1300</v>
      </c>
      <c r="P51" s="5"/>
    </row>
    <row r="52" spans="5:16" ht="21">
      <c r="E52" s="11">
        <v>41</v>
      </c>
      <c r="F52" s="12">
        <v>1</v>
      </c>
      <c r="G52" s="12">
        <v>26</v>
      </c>
      <c r="H52" s="12">
        <v>676</v>
      </c>
      <c r="I52" s="12">
        <v>-0.14000000000000001</v>
      </c>
      <c r="J52" s="12">
        <f t="shared" si="0"/>
        <v>2081</v>
      </c>
      <c r="K52" s="14">
        <f t="shared" si="1"/>
        <v>676</v>
      </c>
      <c r="L52" s="14">
        <f t="shared" si="2"/>
        <v>-1404</v>
      </c>
      <c r="P52" s="5"/>
    </row>
    <row r="53" spans="5:16" ht="21">
      <c r="E53" s="11">
        <v>42</v>
      </c>
      <c r="F53" s="12">
        <v>1</v>
      </c>
      <c r="G53" s="12">
        <v>27</v>
      </c>
      <c r="H53" s="12">
        <v>729</v>
      </c>
      <c r="I53" s="12">
        <v>0.03</v>
      </c>
      <c r="J53" s="12">
        <f t="shared" si="0"/>
        <v>2242</v>
      </c>
      <c r="K53" s="14">
        <f t="shared" si="1"/>
        <v>729</v>
      </c>
      <c r="L53" s="14">
        <f t="shared" si="2"/>
        <v>-1512</v>
      </c>
      <c r="P53" s="5"/>
    </row>
    <row r="54" spans="5:16" ht="21">
      <c r="E54" s="11">
        <v>43</v>
      </c>
      <c r="F54" s="12">
        <v>1</v>
      </c>
      <c r="G54" s="12">
        <v>28</v>
      </c>
      <c r="H54" s="12">
        <v>784</v>
      </c>
      <c r="I54" s="12">
        <v>0.2</v>
      </c>
      <c r="J54" s="12">
        <f t="shared" si="0"/>
        <v>2409</v>
      </c>
      <c r="K54" s="14">
        <f t="shared" si="1"/>
        <v>784</v>
      </c>
      <c r="L54" s="14">
        <f t="shared" si="2"/>
        <v>-1624</v>
      </c>
      <c r="P54" s="5"/>
    </row>
    <row r="55" spans="5:16" ht="21">
      <c r="E55" s="11">
        <v>44</v>
      </c>
      <c r="F55" s="12">
        <v>1</v>
      </c>
      <c r="G55" s="12">
        <v>29</v>
      </c>
      <c r="H55" s="12">
        <v>841</v>
      </c>
      <c r="I55" s="12">
        <v>0.51</v>
      </c>
      <c r="J55" s="12">
        <f t="shared" si="0"/>
        <v>2582</v>
      </c>
      <c r="K55" s="14">
        <f t="shared" si="1"/>
        <v>841</v>
      </c>
      <c r="L55" s="14">
        <f t="shared" si="2"/>
        <v>-1740</v>
      </c>
      <c r="P55" s="5"/>
    </row>
    <row r="56" spans="5:16" ht="21">
      <c r="E56" s="11">
        <v>45</v>
      </c>
      <c r="F56" s="12">
        <v>1</v>
      </c>
      <c r="G56" s="12">
        <v>30</v>
      </c>
      <c r="H56" s="12">
        <v>900</v>
      </c>
      <c r="I56" s="12">
        <v>0.2</v>
      </c>
      <c r="J56" s="12">
        <f t="shared" si="0"/>
        <v>2761</v>
      </c>
      <c r="K56" s="14">
        <f t="shared" si="1"/>
        <v>900</v>
      </c>
      <c r="L56" s="14">
        <f t="shared" si="2"/>
        <v>-1860</v>
      </c>
      <c r="P56" s="5"/>
    </row>
    <row r="57" spans="5:16" ht="21">
      <c r="E57" s="11">
        <v>46</v>
      </c>
      <c r="F57" s="12">
        <v>1</v>
      </c>
      <c r="G57" s="12">
        <v>31</v>
      </c>
      <c r="H57" s="12">
        <v>961</v>
      </c>
      <c r="I57" s="12">
        <v>-0.02</v>
      </c>
      <c r="J57" s="12">
        <f t="shared" si="0"/>
        <v>2946</v>
      </c>
      <c r="K57" s="14">
        <f t="shared" si="1"/>
        <v>961</v>
      </c>
      <c r="L57" s="14">
        <f t="shared" si="2"/>
        <v>-1984</v>
      </c>
      <c r="P57" s="5"/>
    </row>
    <row r="58" spans="5:16" ht="21">
      <c r="E58" s="11">
        <v>47</v>
      </c>
      <c r="F58" s="12">
        <v>1</v>
      </c>
      <c r="G58" s="12">
        <v>32</v>
      </c>
      <c r="H58" s="12">
        <v>1024</v>
      </c>
      <c r="I58" s="12">
        <v>0.91</v>
      </c>
      <c r="J58" s="12">
        <f t="shared" si="0"/>
        <v>3137</v>
      </c>
      <c r="K58" s="14">
        <f t="shared" si="1"/>
        <v>1024</v>
      </c>
      <c r="L58" s="14">
        <f t="shared" si="2"/>
        <v>-2112</v>
      </c>
      <c r="P58" s="5"/>
    </row>
    <row r="59" spans="5:16" ht="21">
      <c r="E59" s="11">
        <v>48</v>
      </c>
      <c r="F59" s="12">
        <v>1</v>
      </c>
      <c r="G59" s="12">
        <v>33</v>
      </c>
      <c r="H59" s="12">
        <v>1089</v>
      </c>
      <c r="I59" s="12">
        <v>-0.93</v>
      </c>
      <c r="J59" s="12">
        <f t="shared" si="0"/>
        <v>3334</v>
      </c>
      <c r="K59" s="14">
        <f t="shared" si="1"/>
        <v>1089</v>
      </c>
      <c r="L59" s="14">
        <f t="shared" si="2"/>
        <v>-2244</v>
      </c>
      <c r="P59" s="5"/>
    </row>
    <row r="60" spans="5:16" ht="21">
      <c r="E60" s="11">
        <v>49</v>
      </c>
      <c r="F60" s="12">
        <v>1</v>
      </c>
      <c r="G60" s="12">
        <v>34</v>
      </c>
      <c r="H60" s="12">
        <v>1156</v>
      </c>
      <c r="I60" s="12">
        <v>-0.51</v>
      </c>
      <c r="J60" s="12">
        <f t="shared" si="0"/>
        <v>3537</v>
      </c>
      <c r="K60" s="14">
        <f t="shared" si="1"/>
        <v>1156</v>
      </c>
      <c r="L60" s="14">
        <f t="shared" si="2"/>
        <v>-2380</v>
      </c>
      <c r="P60" s="5"/>
    </row>
    <row r="61" spans="5:16" ht="21">
      <c r="E61" s="11">
        <v>50</v>
      </c>
      <c r="F61" s="12">
        <v>1</v>
      </c>
      <c r="G61" s="12">
        <v>35</v>
      </c>
      <c r="H61" s="12">
        <v>1225</v>
      </c>
      <c r="I61" s="12">
        <v>-0.13</v>
      </c>
      <c r="J61" s="12">
        <f t="shared" si="0"/>
        <v>3746</v>
      </c>
      <c r="K61" s="14">
        <f t="shared" si="1"/>
        <v>1225</v>
      </c>
      <c r="L61" s="14">
        <f t="shared" si="2"/>
        <v>-2520</v>
      </c>
      <c r="P61" s="5"/>
    </row>
    <row r="62" spans="5:16">
      <c r="P62" s="5"/>
    </row>
    <row r="63" spans="5:16">
      <c r="P63" s="5"/>
    </row>
    <row r="64" spans="5:16">
      <c r="P64" s="5"/>
    </row>
    <row r="65" spans="16:16">
      <c r="P65" s="5"/>
    </row>
    <row r="66" spans="16:16">
      <c r="P66" s="5"/>
    </row>
    <row r="67" spans="16:16">
      <c r="P67" s="5"/>
    </row>
    <row r="68" spans="16:16">
      <c r="P68" s="5"/>
    </row>
    <row r="69" spans="16:16">
      <c r="P69" s="5"/>
    </row>
    <row r="70" spans="16:16">
      <c r="P70" s="5"/>
    </row>
    <row r="71" spans="16:16">
      <c r="P71" s="5"/>
    </row>
    <row r="72" spans="16:16">
      <c r="P72" s="5"/>
    </row>
    <row r="73" spans="16:16">
      <c r="P73" s="5"/>
    </row>
    <row r="74" spans="16:16">
      <c r="P74" s="5"/>
    </row>
    <row r="75" spans="16:16">
      <c r="P75" s="5"/>
    </row>
    <row r="76" spans="16:16">
      <c r="P76" s="5"/>
    </row>
    <row r="77" spans="16:16">
      <c r="P77" s="5"/>
    </row>
    <row r="78" spans="16:16">
      <c r="P78" s="5"/>
    </row>
    <row r="79" spans="16:16">
      <c r="P79" s="5"/>
    </row>
    <row r="80" spans="16:16">
      <c r="P80" s="5"/>
    </row>
    <row r="81" spans="16:16">
      <c r="P81" s="5"/>
    </row>
    <row r="82" spans="16:16">
      <c r="P82" s="5"/>
    </row>
    <row r="83" spans="16:16">
      <c r="P83" s="5"/>
    </row>
    <row r="84" spans="16:16">
      <c r="P84" s="5"/>
    </row>
    <row r="85" spans="16:16">
      <c r="P85" s="5"/>
    </row>
    <row r="86" spans="16:16">
      <c r="P86" s="5"/>
    </row>
    <row r="87" spans="16:16">
      <c r="P87" s="5"/>
    </row>
    <row r="88" spans="16:16">
      <c r="P88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D008F-3AE5-1349-AAD5-91068F4C0593}">
  <dimension ref="E2:M62"/>
  <sheetViews>
    <sheetView topLeftCell="C1" zoomScale="54" zoomScaleNormal="54" workbookViewId="0">
      <selection activeCell="AB40" sqref="AB40"/>
    </sheetView>
  </sheetViews>
  <sheetFormatPr defaultColWidth="11" defaultRowHeight="15.95"/>
  <cols>
    <col min="12" max="12" width="11.875" customWidth="1"/>
  </cols>
  <sheetData>
    <row r="2" spans="5:13">
      <c r="E2" s="3"/>
      <c r="F2" s="9"/>
      <c r="G2" s="10" t="s">
        <v>18</v>
      </c>
      <c r="H2" s="9"/>
      <c r="I2" s="9"/>
      <c r="J2" s="9"/>
      <c r="K2" s="9"/>
    </row>
    <row r="3" spans="5:13">
      <c r="E3" s="3"/>
      <c r="F3" s="9"/>
      <c r="G3" s="9"/>
      <c r="H3" s="9"/>
      <c r="I3" s="9"/>
      <c r="J3" s="9"/>
      <c r="K3" s="9"/>
    </row>
    <row r="4" spans="5:13">
      <c r="E4" s="3"/>
      <c r="F4" s="9"/>
      <c r="G4" s="15">
        <v>-0.17449999999999999</v>
      </c>
      <c r="H4" s="9" t="s">
        <v>2</v>
      </c>
      <c r="I4" s="9"/>
      <c r="J4" s="9"/>
      <c r="K4" s="9"/>
    </row>
    <row r="5" spans="5:13">
      <c r="E5" s="3"/>
      <c r="F5" s="9"/>
      <c r="G5" s="16">
        <v>0.13005800000000001</v>
      </c>
      <c r="H5" s="9" t="s">
        <v>3</v>
      </c>
      <c r="I5" s="9"/>
      <c r="J5" s="9"/>
      <c r="K5" s="9"/>
    </row>
    <row r="6" spans="5:13">
      <c r="E6" s="3"/>
      <c r="F6" s="9"/>
      <c r="G6" s="16">
        <v>-0.54074</v>
      </c>
      <c r="H6" s="9" t="s">
        <v>19</v>
      </c>
      <c r="I6" s="9"/>
      <c r="J6" s="9"/>
      <c r="K6" s="9"/>
    </row>
    <row r="7" spans="5:13">
      <c r="F7" s="9"/>
      <c r="G7" s="16">
        <v>-6.6830000000000001E-2</v>
      </c>
      <c r="H7" s="9" t="s">
        <v>20</v>
      </c>
      <c r="I7" s="9"/>
      <c r="J7" s="9"/>
      <c r="K7" s="9"/>
    </row>
    <row r="8" spans="5:13">
      <c r="E8" s="3"/>
      <c r="F8" s="9"/>
      <c r="G8" s="9">
        <v>0.2</v>
      </c>
      <c r="H8" s="10" t="s">
        <v>5</v>
      </c>
      <c r="I8" s="10"/>
      <c r="J8" s="9"/>
      <c r="K8" s="9"/>
    </row>
    <row r="9" spans="5:13">
      <c r="E9" s="3"/>
      <c r="F9" s="9"/>
      <c r="G9" s="9"/>
      <c r="H9" s="10"/>
      <c r="I9" s="10"/>
      <c r="J9" s="9"/>
      <c r="K9" s="9"/>
    </row>
    <row r="10" spans="5:13">
      <c r="E10" s="3"/>
      <c r="F10" s="9"/>
      <c r="G10" s="9"/>
      <c r="H10" s="9"/>
      <c r="I10" s="9"/>
      <c r="J10" s="9"/>
      <c r="K10" s="9"/>
    </row>
    <row r="11" spans="5:13">
      <c r="E11" s="3"/>
      <c r="F11" s="9" t="s">
        <v>6</v>
      </c>
      <c r="G11" s="9" t="s">
        <v>7</v>
      </c>
      <c r="H11" s="9" t="s">
        <v>21</v>
      </c>
      <c r="I11" s="9" t="s">
        <v>22</v>
      </c>
      <c r="J11" s="9"/>
      <c r="K11" s="9" t="s">
        <v>9</v>
      </c>
    </row>
    <row r="12" spans="5:13">
      <c r="E12" s="3" t="s">
        <v>10</v>
      </c>
      <c r="F12" s="9" t="s">
        <v>23</v>
      </c>
      <c r="G12" s="9" t="s">
        <v>10</v>
      </c>
      <c r="H12" s="9" t="s">
        <v>24</v>
      </c>
      <c r="I12" s="9" t="s">
        <v>25</v>
      </c>
      <c r="J12" s="9" t="s">
        <v>14</v>
      </c>
      <c r="K12" s="9" t="s">
        <v>15</v>
      </c>
      <c r="L12" s="9" t="s">
        <v>26</v>
      </c>
      <c r="M12" s="9" t="s">
        <v>27</v>
      </c>
    </row>
    <row r="13" spans="5:13">
      <c r="E13" s="3">
        <v>1</v>
      </c>
      <c r="F13" s="9">
        <f t="shared" ref="F13:F62" si="0">G13^0</f>
        <v>1</v>
      </c>
      <c r="G13" s="9">
        <v>0.25</v>
      </c>
      <c r="H13" s="9">
        <f t="shared" ref="H13:H62" si="1">LOG(G13)</f>
        <v>-0.6020599913279624</v>
      </c>
      <c r="I13" s="9">
        <f t="shared" ref="I13:I62" si="2">G13*H13</f>
        <v>-0.1505149978319906</v>
      </c>
      <c r="J13" s="9">
        <f t="shared" ref="J13:J62" ca="1" si="3">(RAND()*2-1)*$G$8</f>
        <v>2.126014487122374E-3</v>
      </c>
      <c r="K13" s="16">
        <f>(I13*$G$7)+(H13*$G$6)+(G13*$G$5)+$G$4</f>
        <v>0.19363133701579432</v>
      </c>
      <c r="L13">
        <f>I13*$G$8</f>
        <v>-3.0102999566398121E-2</v>
      </c>
      <c r="M13" s="17">
        <f>L13-K13</f>
        <v>-0.22373433658219244</v>
      </c>
    </row>
    <row r="14" spans="5:13">
      <c r="E14" s="3">
        <v>2</v>
      </c>
      <c r="F14" s="9">
        <f t="shared" si="0"/>
        <v>1</v>
      </c>
      <c r="G14" s="9">
        <v>0.5</v>
      </c>
      <c r="H14" s="9">
        <f t="shared" si="1"/>
        <v>-0.3010299956639812</v>
      </c>
      <c r="I14" s="9">
        <f t="shared" si="2"/>
        <v>-0.1505149978319906</v>
      </c>
      <c r="J14" s="9">
        <f t="shared" ca="1" si="3"/>
        <v>0.11013889543577463</v>
      </c>
      <c r="K14" s="16">
        <f t="shared" ref="K14:K62" si="4">(I14*$G$7)+(H14*$G$6)+(G14*$G$5)+$G$4</f>
        <v>6.3366877160453139E-2</v>
      </c>
      <c r="L14">
        <f t="shared" ref="L14:L62" si="5">I14*$G$8</f>
        <v>-3.0102999566398121E-2</v>
      </c>
      <c r="M14" s="17">
        <f t="shared" ref="M14:M62" si="6">L14-K14</f>
        <v>-9.3469876726851253E-2</v>
      </c>
    </row>
    <row r="15" spans="5:13">
      <c r="E15" s="3">
        <v>3</v>
      </c>
      <c r="F15" s="9">
        <f t="shared" si="0"/>
        <v>1</v>
      </c>
      <c r="G15" s="9">
        <v>0.75</v>
      </c>
      <c r="H15" s="9">
        <f t="shared" si="1"/>
        <v>-0.12493873660829995</v>
      </c>
      <c r="I15" s="9">
        <f t="shared" si="2"/>
        <v>-9.3704052456224957E-2</v>
      </c>
      <c r="J15" s="9">
        <f t="shared" ca="1" si="3"/>
        <v>-0.18627634868669377</v>
      </c>
      <c r="K15" s="16">
        <f t="shared" si="4"/>
        <v>-3.1348857407783592E-3</v>
      </c>
      <c r="L15">
        <f t="shared" si="5"/>
        <v>-1.8740810491244993E-2</v>
      </c>
      <c r="M15" s="17">
        <f t="shared" si="6"/>
        <v>-1.5605924750466633E-2</v>
      </c>
    </row>
    <row r="16" spans="5:13">
      <c r="E16" s="3">
        <v>4</v>
      </c>
      <c r="F16" s="9">
        <f t="shared" si="0"/>
        <v>1</v>
      </c>
      <c r="G16" s="9">
        <v>1</v>
      </c>
      <c r="H16" s="9">
        <f t="shared" si="1"/>
        <v>0</v>
      </c>
      <c r="I16" s="9">
        <f t="shared" si="2"/>
        <v>0</v>
      </c>
      <c r="J16" s="9">
        <f t="shared" ca="1" si="3"/>
        <v>-0.13344292231522586</v>
      </c>
      <c r="K16" s="16">
        <f t="shared" si="4"/>
        <v>-4.4441999999999982E-2</v>
      </c>
      <c r="L16">
        <f t="shared" si="5"/>
        <v>0</v>
      </c>
      <c r="M16" s="17">
        <f t="shared" si="6"/>
        <v>4.4441999999999982E-2</v>
      </c>
    </row>
    <row r="17" spans="5:13">
      <c r="E17" s="3">
        <v>5</v>
      </c>
      <c r="F17" s="9">
        <f t="shared" si="0"/>
        <v>1</v>
      </c>
      <c r="G17" s="9">
        <v>1.25</v>
      </c>
      <c r="H17" s="9">
        <f t="shared" si="1"/>
        <v>9.691001300805642E-2</v>
      </c>
      <c r="I17" s="9">
        <f t="shared" si="2"/>
        <v>0.12113751626007052</v>
      </c>
      <c r="J17" s="9">
        <f t="shared" ca="1" si="3"/>
        <v>6.5772158394292693E-2</v>
      </c>
      <c r="K17" s="16">
        <f t="shared" si="4"/>
        <v>-7.2426240645636922E-2</v>
      </c>
      <c r="L17">
        <f t="shared" si="5"/>
        <v>2.4227503252014105E-2</v>
      </c>
      <c r="M17" s="17">
        <f t="shared" si="6"/>
        <v>9.6653743897651023E-2</v>
      </c>
    </row>
    <row r="18" spans="5:13">
      <c r="E18" s="3">
        <v>6</v>
      </c>
      <c r="F18" s="9">
        <f t="shared" si="0"/>
        <v>1</v>
      </c>
      <c r="G18" s="9">
        <v>1.5</v>
      </c>
      <c r="H18" s="9">
        <f t="shared" si="1"/>
        <v>0.17609125905568124</v>
      </c>
      <c r="I18" s="9">
        <f t="shared" si="2"/>
        <v>0.26413688858352186</v>
      </c>
      <c r="J18" s="9">
        <f t="shared" ca="1" si="3"/>
        <v>-9.4035819835374221E-2</v>
      </c>
      <c r="K18" s="16">
        <f t="shared" si="4"/>
        <v>-9.2284855685805814E-2</v>
      </c>
      <c r="L18">
        <f t="shared" si="5"/>
        <v>5.2827377716704371E-2</v>
      </c>
      <c r="M18" s="17">
        <f t="shared" si="6"/>
        <v>0.14511223340251017</v>
      </c>
    </row>
    <row r="19" spans="5:13">
      <c r="E19" s="3">
        <v>7</v>
      </c>
      <c r="F19" s="9">
        <f t="shared" si="0"/>
        <v>1</v>
      </c>
      <c r="G19" s="9">
        <v>1.75</v>
      </c>
      <c r="H19" s="9">
        <f t="shared" si="1"/>
        <v>0.24303804868629444</v>
      </c>
      <c r="I19" s="9">
        <f t="shared" si="2"/>
        <v>0.42531658520101528</v>
      </c>
      <c r="J19" s="9">
        <f t="shared" ca="1" si="3"/>
        <v>-4.9711177977747316E-2</v>
      </c>
      <c r="K19" s="16">
        <f t="shared" si="4"/>
        <v>-0.10674280183561069</v>
      </c>
      <c r="L19">
        <f t="shared" si="5"/>
        <v>8.5063317040203063E-2</v>
      </c>
      <c r="M19" s="17">
        <f t="shared" si="6"/>
        <v>0.19180611887581375</v>
      </c>
    </row>
    <row r="20" spans="5:13">
      <c r="E20" s="3">
        <v>8</v>
      </c>
      <c r="F20" s="9">
        <f t="shared" si="0"/>
        <v>1</v>
      </c>
      <c r="G20" s="9">
        <v>2</v>
      </c>
      <c r="H20" s="9">
        <f t="shared" si="1"/>
        <v>0.3010299956639812</v>
      </c>
      <c r="I20" s="9">
        <f t="shared" si="2"/>
        <v>0.6020599913279624</v>
      </c>
      <c r="J20" s="9">
        <f t="shared" ca="1" si="3"/>
        <v>5.1760354736326168E-2</v>
      </c>
      <c r="K20" s="16">
        <f t="shared" si="4"/>
        <v>-0.11739862907578888</v>
      </c>
      <c r="L20">
        <f t="shared" si="5"/>
        <v>0.12041199826559248</v>
      </c>
      <c r="M20" s="17">
        <f t="shared" si="6"/>
        <v>0.23781062734138136</v>
      </c>
    </row>
    <row r="21" spans="5:13">
      <c r="E21" s="3">
        <v>9</v>
      </c>
      <c r="F21" s="9">
        <f t="shared" si="0"/>
        <v>1</v>
      </c>
      <c r="G21" s="9">
        <v>2.25</v>
      </c>
      <c r="H21" s="9">
        <f t="shared" si="1"/>
        <v>0.35218251811136247</v>
      </c>
      <c r="I21" s="9">
        <f t="shared" si="2"/>
        <v>0.79241066575056562</v>
      </c>
      <c r="J21" s="9">
        <f t="shared" ca="1" si="3"/>
        <v>-0.18104077858037351</v>
      </c>
      <c r="K21" s="16">
        <f t="shared" si="4"/>
        <v>-0.12526547963564844</v>
      </c>
      <c r="L21">
        <f t="shared" si="5"/>
        <v>0.15848213315011314</v>
      </c>
      <c r="M21" s="17">
        <f t="shared" si="6"/>
        <v>0.28374761278576155</v>
      </c>
    </row>
    <row r="22" spans="5:13">
      <c r="E22" s="3">
        <v>10</v>
      </c>
      <c r="F22" s="9">
        <f t="shared" si="0"/>
        <v>1</v>
      </c>
      <c r="G22" s="9">
        <v>2.5</v>
      </c>
      <c r="H22" s="9">
        <f t="shared" si="1"/>
        <v>0.3979400086720376</v>
      </c>
      <c r="I22" s="9">
        <f t="shared" si="2"/>
        <v>0.99485002168009395</v>
      </c>
      <c r="J22" s="9">
        <f t="shared" ca="1" si="3"/>
        <v>-8.7032744735644051E-3</v>
      </c>
      <c r="K22" s="16">
        <f t="shared" si="4"/>
        <v>-0.13102290723819826</v>
      </c>
      <c r="L22">
        <f t="shared" si="5"/>
        <v>0.1989700043360188</v>
      </c>
      <c r="M22" s="17">
        <f t="shared" si="6"/>
        <v>0.32999291157421706</v>
      </c>
    </row>
    <row r="23" spans="5:13">
      <c r="E23" s="3">
        <v>11</v>
      </c>
      <c r="F23" s="9">
        <f t="shared" si="0"/>
        <v>1</v>
      </c>
      <c r="G23" s="9">
        <v>2.75</v>
      </c>
      <c r="H23" s="9">
        <f t="shared" si="1"/>
        <v>0.43933269383026263</v>
      </c>
      <c r="I23" s="9">
        <f t="shared" si="2"/>
        <v>1.2081649080332222</v>
      </c>
      <c r="J23" s="9">
        <f t="shared" ca="1" si="3"/>
        <v>0.15739655892831517</v>
      </c>
      <c r="K23" s="16">
        <f t="shared" si="4"/>
        <v>-0.13514692166563641</v>
      </c>
      <c r="L23">
        <f t="shared" si="5"/>
        <v>0.24163298160664445</v>
      </c>
      <c r="M23" s="17">
        <f t="shared" si="6"/>
        <v>0.37677990327228084</v>
      </c>
    </row>
    <row r="24" spans="5:13">
      <c r="E24" s="3">
        <v>12</v>
      </c>
      <c r="F24" s="9">
        <f t="shared" si="0"/>
        <v>1</v>
      </c>
      <c r="G24" s="9">
        <v>3</v>
      </c>
      <c r="H24" s="9">
        <f t="shared" si="1"/>
        <v>0.47712125471966244</v>
      </c>
      <c r="I24" s="9">
        <f t="shared" si="2"/>
        <v>1.4313637641589874</v>
      </c>
      <c r="J24" s="9">
        <f t="shared" ca="1" si="3"/>
        <v>-0.12250939364638534</v>
      </c>
      <c r="K24" s="16">
        <f t="shared" si="4"/>
        <v>-0.13798258763585536</v>
      </c>
      <c r="L24">
        <f t="shared" si="5"/>
        <v>0.28627275283179748</v>
      </c>
      <c r="M24" s="17">
        <f t="shared" si="6"/>
        <v>0.42425534046765284</v>
      </c>
    </row>
    <row r="25" spans="5:13">
      <c r="E25" s="3">
        <v>13</v>
      </c>
      <c r="F25" s="9">
        <f t="shared" si="0"/>
        <v>1</v>
      </c>
      <c r="G25" s="9">
        <v>3.25</v>
      </c>
      <c r="H25" s="9">
        <f t="shared" si="1"/>
        <v>0.51188336097887432</v>
      </c>
      <c r="I25" s="9">
        <f t="shared" si="2"/>
        <v>1.6636209231813415</v>
      </c>
      <c r="J25" s="9">
        <f t="shared" ca="1" si="3"/>
        <v>-0.15735273551961929</v>
      </c>
      <c r="K25" s="16">
        <f t="shared" si="4"/>
        <v>-0.13978709491192554</v>
      </c>
      <c r="L25">
        <f t="shared" si="5"/>
        <v>0.33272418463626829</v>
      </c>
      <c r="M25" s="17">
        <f t="shared" si="6"/>
        <v>0.47251127954819383</v>
      </c>
    </row>
    <row r="26" spans="5:13">
      <c r="E26" s="3">
        <v>14</v>
      </c>
      <c r="F26" s="9">
        <f t="shared" si="0"/>
        <v>1</v>
      </c>
      <c r="G26" s="9">
        <v>3.5</v>
      </c>
      <c r="H26" s="9">
        <f t="shared" si="1"/>
        <v>0.54406804435027567</v>
      </c>
      <c r="I26" s="9">
        <f t="shared" si="2"/>
        <v>1.9042381552259648</v>
      </c>
      <c r="J26" s="9">
        <f t="shared" ca="1" si="3"/>
        <v>1.113503334074597E-2</v>
      </c>
      <c r="K26" s="16">
        <f t="shared" si="4"/>
        <v>-0.14075659021571929</v>
      </c>
      <c r="L26">
        <f t="shared" si="5"/>
        <v>0.38084763104519298</v>
      </c>
      <c r="M26" s="17">
        <f t="shared" si="6"/>
        <v>0.52160422126091222</v>
      </c>
    </row>
    <row r="27" spans="5:13">
      <c r="E27" s="3">
        <v>15</v>
      </c>
      <c r="F27" s="9">
        <f t="shared" si="0"/>
        <v>1</v>
      </c>
      <c r="G27" s="9">
        <v>3.75</v>
      </c>
      <c r="H27" s="9">
        <f t="shared" si="1"/>
        <v>0.57403126772771884</v>
      </c>
      <c r="I27" s="9">
        <f t="shared" si="2"/>
        <v>2.1526172539789457</v>
      </c>
      <c r="J27" s="9">
        <f t="shared" ca="1" si="3"/>
        <v>6.8652767028768977E-2</v>
      </c>
      <c r="K27" s="16">
        <f t="shared" si="4"/>
        <v>-0.14104357879449958</v>
      </c>
      <c r="L27">
        <f t="shared" si="5"/>
        <v>0.43052345079578913</v>
      </c>
      <c r="M27" s="17">
        <f t="shared" si="6"/>
        <v>0.57156702959028871</v>
      </c>
    </row>
    <row r="28" spans="5:13">
      <c r="E28" s="3">
        <v>16</v>
      </c>
      <c r="F28" s="9">
        <f t="shared" si="0"/>
        <v>1</v>
      </c>
      <c r="G28" s="9">
        <v>4</v>
      </c>
      <c r="H28" s="9">
        <f t="shared" si="1"/>
        <v>0.6020599913279624</v>
      </c>
      <c r="I28" s="9">
        <f t="shared" si="2"/>
        <v>2.4082399653118496</v>
      </c>
      <c r="J28" s="9">
        <f t="shared" ca="1" si="3"/>
        <v>-0.15675801632767994</v>
      </c>
      <c r="K28" s="16">
        <f t="shared" si="4"/>
        <v>-0.14076859659247321</v>
      </c>
      <c r="L28">
        <f t="shared" si="5"/>
        <v>0.48164799306236994</v>
      </c>
      <c r="M28" s="17">
        <f t="shared" si="6"/>
        <v>0.62241658965484314</v>
      </c>
    </row>
    <row r="29" spans="5:13">
      <c r="E29" s="3">
        <v>17</v>
      </c>
      <c r="F29" s="9">
        <f t="shared" si="0"/>
        <v>1</v>
      </c>
      <c r="G29" s="9">
        <v>4.25</v>
      </c>
      <c r="H29" s="9">
        <f t="shared" si="1"/>
        <v>0.62838893005031149</v>
      </c>
      <c r="I29" s="9">
        <f t="shared" si="2"/>
        <v>2.6706529527138239</v>
      </c>
      <c r="J29" s="9">
        <f t="shared" ca="1" si="3"/>
        <v>0.16154691414933753</v>
      </c>
      <c r="K29" s="16">
        <f t="shared" si="4"/>
        <v>-0.14002826686527026</v>
      </c>
      <c r="L29">
        <f t="shared" si="5"/>
        <v>0.53413059054276479</v>
      </c>
      <c r="M29" s="17">
        <f t="shared" si="6"/>
        <v>0.67415885740803505</v>
      </c>
    </row>
    <row r="30" spans="5:13">
      <c r="E30" s="3">
        <v>18</v>
      </c>
      <c r="F30" s="9">
        <f t="shared" si="0"/>
        <v>1</v>
      </c>
      <c r="G30" s="9">
        <v>4.5</v>
      </c>
      <c r="H30" s="9">
        <f t="shared" si="1"/>
        <v>0.65321251377534373</v>
      </c>
      <c r="I30" s="9">
        <f t="shared" si="2"/>
        <v>2.9394563119890469</v>
      </c>
      <c r="J30" s="9">
        <f t="shared" ca="1" si="3"/>
        <v>3.0725674000302395E-2</v>
      </c>
      <c r="K30" s="16">
        <f t="shared" si="4"/>
        <v>-0.13890100002910732</v>
      </c>
      <c r="L30">
        <f t="shared" si="5"/>
        <v>0.58789126239780942</v>
      </c>
      <c r="M30" s="17">
        <f t="shared" si="6"/>
        <v>0.72679226242691675</v>
      </c>
    </row>
    <row r="31" spans="5:13">
      <c r="E31" s="3">
        <v>19</v>
      </c>
      <c r="F31" s="9">
        <f t="shared" si="0"/>
        <v>1</v>
      </c>
      <c r="G31" s="9">
        <v>4.75</v>
      </c>
      <c r="H31" s="9">
        <f t="shared" si="1"/>
        <v>0.67669360962486658</v>
      </c>
      <c r="I31" s="9">
        <f t="shared" si="2"/>
        <v>3.2142946457181161</v>
      </c>
      <c r="J31" s="9">
        <f t="shared" ca="1" si="3"/>
        <v>-5.6087342077178672E-2</v>
      </c>
      <c r="K31" s="16">
        <f t="shared" si="4"/>
        <v>-0.137451113641892</v>
      </c>
      <c r="L31">
        <f t="shared" si="5"/>
        <v>0.6428589291436233</v>
      </c>
      <c r="M31" s="17">
        <f t="shared" si="6"/>
        <v>0.7803100427855153</v>
      </c>
    </row>
    <row r="32" spans="5:13">
      <c r="E32" s="3">
        <v>20</v>
      </c>
      <c r="F32" s="9">
        <f t="shared" si="0"/>
        <v>1</v>
      </c>
      <c r="G32" s="9">
        <v>5</v>
      </c>
      <c r="H32" s="9">
        <f t="shared" si="1"/>
        <v>0.69897000433601886</v>
      </c>
      <c r="I32" s="9">
        <f t="shared" si="2"/>
        <v>3.4948500216800942</v>
      </c>
      <c r="J32" s="9">
        <f t="shared" ca="1" si="3"/>
        <v>6.8933146897771733E-2</v>
      </c>
      <c r="K32" s="16">
        <f t="shared" si="4"/>
        <v>-0.13573186709353946</v>
      </c>
      <c r="L32">
        <f t="shared" si="5"/>
        <v>0.69897000433601886</v>
      </c>
      <c r="M32" s="17">
        <f t="shared" si="6"/>
        <v>0.83470187142955832</v>
      </c>
    </row>
    <row r="33" spans="5:13">
      <c r="E33" s="3">
        <v>21</v>
      </c>
      <c r="F33" s="9">
        <f t="shared" si="0"/>
        <v>1</v>
      </c>
      <c r="G33" s="9">
        <v>6</v>
      </c>
      <c r="H33" s="9">
        <f t="shared" si="1"/>
        <v>0.77815125038364363</v>
      </c>
      <c r="I33" s="9">
        <f t="shared" si="2"/>
        <v>4.6689075023018614</v>
      </c>
      <c r="J33" s="9">
        <f t="shared" ca="1" si="3"/>
        <v>-0.17937094579441101</v>
      </c>
      <c r="K33" s="16">
        <f t="shared" si="4"/>
        <v>-0.12695259551128479</v>
      </c>
      <c r="L33">
        <f t="shared" si="5"/>
        <v>0.93378150046037234</v>
      </c>
      <c r="M33" s="17">
        <f t="shared" si="6"/>
        <v>1.0607340959716571</v>
      </c>
    </row>
    <row r="34" spans="5:13">
      <c r="E34" s="3">
        <v>22</v>
      </c>
      <c r="F34" s="9">
        <f t="shared" si="0"/>
        <v>1</v>
      </c>
      <c r="G34" s="9">
        <v>7</v>
      </c>
      <c r="H34" s="9">
        <f t="shared" si="1"/>
        <v>0.84509804001425681</v>
      </c>
      <c r="I34" s="9">
        <f t="shared" si="2"/>
        <v>5.9156862800997976</v>
      </c>
      <c r="J34" s="9">
        <f t="shared" ca="1" si="3"/>
        <v>0.15104713506042433</v>
      </c>
      <c r="K34" s="16">
        <f t="shared" si="4"/>
        <v>-0.11641762825637858</v>
      </c>
      <c r="L34">
        <f t="shared" si="5"/>
        <v>1.1831372560199596</v>
      </c>
      <c r="M34" s="17">
        <f t="shared" si="6"/>
        <v>1.299554884276338</v>
      </c>
    </row>
    <row r="35" spans="5:13">
      <c r="E35" s="3">
        <v>23</v>
      </c>
      <c r="F35" s="9">
        <f t="shared" si="0"/>
        <v>1</v>
      </c>
      <c r="G35" s="9">
        <v>8</v>
      </c>
      <c r="H35" s="9">
        <f t="shared" si="1"/>
        <v>0.90308998699194354</v>
      </c>
      <c r="I35" s="9">
        <f t="shared" si="2"/>
        <v>7.2247198959355483</v>
      </c>
      <c r="J35" s="9">
        <f t="shared" ca="1" si="3"/>
        <v>3.2079828627566885E-2</v>
      </c>
      <c r="K35" s="16">
        <f t="shared" si="4"/>
        <v>-0.10520091021139621</v>
      </c>
      <c r="L35">
        <f t="shared" si="5"/>
        <v>1.4449439791871097</v>
      </c>
      <c r="M35" s="17">
        <f t="shared" si="6"/>
        <v>1.5501448893985059</v>
      </c>
    </row>
    <row r="36" spans="5:13">
      <c r="E36" s="3">
        <v>24</v>
      </c>
      <c r="F36" s="9">
        <f t="shared" si="0"/>
        <v>1</v>
      </c>
      <c r="G36" s="9">
        <v>9</v>
      </c>
      <c r="H36" s="9">
        <f t="shared" si="1"/>
        <v>0.95424250943932487</v>
      </c>
      <c r="I36" s="9">
        <f t="shared" si="2"/>
        <v>8.5881825849539233</v>
      </c>
      <c r="J36" s="9">
        <f t="shared" ca="1" si="3"/>
        <v>0.12923273844044769</v>
      </c>
      <c r="K36" s="16">
        <f t="shared" si="4"/>
        <v>-9.3923336706691063E-2</v>
      </c>
      <c r="L36">
        <f t="shared" si="5"/>
        <v>1.7176365169907848</v>
      </c>
      <c r="M36" s="17">
        <f t="shared" si="6"/>
        <v>1.8115598536974757</v>
      </c>
    </row>
    <row r="37" spans="5:13">
      <c r="E37" s="3">
        <v>25</v>
      </c>
      <c r="F37" s="9">
        <f t="shared" si="0"/>
        <v>1</v>
      </c>
      <c r="G37" s="9">
        <v>10</v>
      </c>
      <c r="H37" s="9">
        <f t="shared" si="1"/>
        <v>1</v>
      </c>
      <c r="I37" s="9">
        <f t="shared" si="2"/>
        <v>10</v>
      </c>
      <c r="J37" s="9">
        <f t="shared" ca="1" si="3"/>
        <v>-0.14368444268918218</v>
      </c>
      <c r="K37" s="16">
        <f t="shared" si="4"/>
        <v>-8.2959999999999812E-2</v>
      </c>
      <c r="L37">
        <f t="shared" si="5"/>
        <v>2</v>
      </c>
      <c r="M37" s="17">
        <f t="shared" si="6"/>
        <v>2.0829599999999999</v>
      </c>
    </row>
    <row r="38" spans="5:13">
      <c r="E38" s="3">
        <v>26</v>
      </c>
      <c r="F38" s="9">
        <f t="shared" si="0"/>
        <v>1</v>
      </c>
      <c r="G38" s="9">
        <v>11</v>
      </c>
      <c r="H38" s="9">
        <f t="shared" si="1"/>
        <v>1.0413926851582251</v>
      </c>
      <c r="I38" s="9">
        <f t="shared" si="2"/>
        <v>11.455319536740477</v>
      </c>
      <c r="J38" s="9">
        <f t="shared" ca="1" si="3"/>
        <v>-6.6180760739633734E-2</v>
      </c>
      <c r="K38" s="16">
        <f t="shared" si="4"/>
        <v>-7.2543685212824616E-2</v>
      </c>
      <c r="L38">
        <f t="shared" si="5"/>
        <v>2.2910639073480956</v>
      </c>
      <c r="M38" s="17">
        <f t="shared" si="6"/>
        <v>2.3636075925609203</v>
      </c>
    </row>
    <row r="39" spans="5:13">
      <c r="E39" s="3">
        <v>27</v>
      </c>
      <c r="F39" s="9">
        <f t="shared" si="0"/>
        <v>1</v>
      </c>
      <c r="G39" s="9">
        <v>12</v>
      </c>
      <c r="H39" s="9">
        <f t="shared" si="1"/>
        <v>1.0791812460476249</v>
      </c>
      <c r="I39" s="9">
        <f t="shared" si="2"/>
        <v>12.950174952571498</v>
      </c>
      <c r="J39" s="9">
        <f t="shared" ca="1" si="3"/>
        <v>4.4565509996688096E-2</v>
      </c>
      <c r="K39" s="16">
        <f t="shared" si="4"/>
        <v>-6.2820659068145823E-2</v>
      </c>
      <c r="L39">
        <f t="shared" si="5"/>
        <v>2.5900349905142996</v>
      </c>
      <c r="M39" s="17">
        <f t="shared" si="6"/>
        <v>2.6528556495824454</v>
      </c>
    </row>
    <row r="40" spans="5:13">
      <c r="E40" s="3">
        <v>28</v>
      </c>
      <c r="F40" s="9">
        <f t="shared" si="0"/>
        <v>1</v>
      </c>
      <c r="G40" s="9">
        <v>13</v>
      </c>
      <c r="H40" s="9">
        <f t="shared" si="1"/>
        <v>1.1139433523068367</v>
      </c>
      <c r="I40" s="9">
        <f t="shared" si="2"/>
        <v>14.481263579988877</v>
      </c>
      <c r="J40" s="9">
        <f t="shared" ca="1" si="3"/>
        <v>-1.2009012406684061E-2</v>
      </c>
      <c r="K40" s="16">
        <f t="shared" si="4"/>
        <v>-5.3882573377055265E-2</v>
      </c>
      <c r="L40">
        <f t="shared" si="5"/>
        <v>2.8962527159977753</v>
      </c>
      <c r="M40" s="17">
        <f t="shared" si="6"/>
        <v>2.9501352893748307</v>
      </c>
    </row>
    <row r="41" spans="5:13">
      <c r="E41" s="3">
        <v>29</v>
      </c>
      <c r="F41" s="9">
        <f t="shared" si="0"/>
        <v>1</v>
      </c>
      <c r="G41" s="9">
        <v>14</v>
      </c>
      <c r="H41" s="9">
        <f t="shared" si="1"/>
        <v>1.146128035678238</v>
      </c>
      <c r="I41" s="9">
        <f t="shared" si="2"/>
        <v>16.045792499495331</v>
      </c>
      <c r="J41" s="9">
        <f t="shared" ca="1" si="3"/>
        <v>-2.4328935050795853E-2</v>
      </c>
      <c r="K41" s="16">
        <f t="shared" si="4"/>
        <v>-4.578558675392308E-2</v>
      </c>
      <c r="L41">
        <f t="shared" si="5"/>
        <v>3.2091584998990665</v>
      </c>
      <c r="M41" s="17">
        <f t="shared" si="6"/>
        <v>3.2549440866529897</v>
      </c>
    </row>
    <row r="42" spans="5:13">
      <c r="E42" s="3">
        <v>30</v>
      </c>
      <c r="F42" s="9">
        <f t="shared" si="0"/>
        <v>1</v>
      </c>
      <c r="G42" s="9">
        <v>15</v>
      </c>
      <c r="H42" s="9">
        <f t="shared" si="1"/>
        <v>1.1760912590556813</v>
      </c>
      <c r="I42" s="9">
        <f t="shared" si="2"/>
        <v>17.64136888583522</v>
      </c>
      <c r="J42" s="9">
        <f t="shared" ca="1" si="3"/>
        <v>0.19239145013614292</v>
      </c>
      <c r="K42" s="16">
        <f t="shared" si="4"/>
        <v>-3.856227006213675E-2</v>
      </c>
      <c r="L42">
        <f t="shared" si="5"/>
        <v>3.528273777167044</v>
      </c>
      <c r="M42" s="17">
        <f t="shared" si="6"/>
        <v>3.5668360472291809</v>
      </c>
    </row>
    <row r="43" spans="5:13">
      <c r="E43" s="3">
        <v>31</v>
      </c>
      <c r="F43" s="9">
        <f t="shared" si="0"/>
        <v>1</v>
      </c>
      <c r="G43" s="9">
        <v>16</v>
      </c>
      <c r="H43" s="9">
        <f t="shared" si="1"/>
        <v>1.2041199826559248</v>
      </c>
      <c r="I43" s="9">
        <f t="shared" si="2"/>
        <v>19.265919722494797</v>
      </c>
      <c r="J43" s="9">
        <f t="shared" ca="1" si="3"/>
        <v>0.18100371702913762</v>
      </c>
      <c r="K43" s="16">
        <f t="shared" si="4"/>
        <v>-3.2229254475691804E-2</v>
      </c>
      <c r="L43">
        <f t="shared" si="5"/>
        <v>3.8531839444989595</v>
      </c>
      <c r="M43" s="17">
        <f t="shared" si="6"/>
        <v>3.8854131989746512</v>
      </c>
    </row>
    <row r="44" spans="5:13">
      <c r="E44" s="3">
        <v>32</v>
      </c>
      <c r="F44" s="9">
        <f t="shared" si="0"/>
        <v>1</v>
      </c>
      <c r="G44" s="9">
        <v>17</v>
      </c>
      <c r="H44" s="9">
        <f t="shared" si="1"/>
        <v>1.2304489213782739</v>
      </c>
      <c r="I44" s="9">
        <f t="shared" si="2"/>
        <v>20.917631663430654</v>
      </c>
      <c r="J44" s="9">
        <f t="shared" ca="1" si="3"/>
        <v>-5.0751572478245251E-3</v>
      </c>
      <c r="K44" s="16">
        <f t="shared" si="4"/>
        <v>-2.6792273813158185E-2</v>
      </c>
      <c r="L44">
        <f t="shared" si="5"/>
        <v>4.1835263326861307</v>
      </c>
      <c r="M44" s="17">
        <f t="shared" si="6"/>
        <v>4.210318606499289</v>
      </c>
    </row>
    <row r="45" spans="5:13">
      <c r="E45" s="3">
        <v>33</v>
      </c>
      <c r="F45" s="9">
        <f t="shared" si="0"/>
        <v>1</v>
      </c>
      <c r="G45" s="9">
        <v>18</v>
      </c>
      <c r="H45" s="9">
        <f t="shared" si="1"/>
        <v>1.255272505103306</v>
      </c>
      <c r="I45" s="9">
        <f t="shared" si="2"/>
        <v>22.594905091859509</v>
      </c>
      <c r="J45" s="9">
        <f t="shared" ca="1" si="3"/>
        <v>0.19039442529591849</v>
      </c>
      <c r="K45" s="16">
        <f t="shared" si="4"/>
        <v>-2.2249561698532427E-2</v>
      </c>
      <c r="L45">
        <f t="shared" si="5"/>
        <v>4.5189810183719024</v>
      </c>
      <c r="M45" s="17">
        <f t="shared" si="6"/>
        <v>4.5412305800704349</v>
      </c>
    </row>
    <row r="46" spans="5:13">
      <c r="E46" s="3">
        <v>34</v>
      </c>
      <c r="F46" s="9">
        <f t="shared" si="0"/>
        <v>1</v>
      </c>
      <c r="G46" s="9">
        <v>19</v>
      </c>
      <c r="H46" s="9">
        <f t="shared" si="1"/>
        <v>1.2787536009528289</v>
      </c>
      <c r="I46" s="9">
        <f t="shared" si="2"/>
        <v>24.296318418103748</v>
      </c>
      <c r="J46" s="9">
        <f t="shared" ca="1" si="3"/>
        <v>5.5402030403894686E-2</v>
      </c>
      <c r="K46" s="16">
        <f t="shared" si="4"/>
        <v>-1.8594182061105857E-2</v>
      </c>
      <c r="L46">
        <f t="shared" si="5"/>
        <v>4.8592636836207497</v>
      </c>
      <c r="M46" s="17">
        <f t="shared" si="6"/>
        <v>4.8778578656818556</v>
      </c>
    </row>
    <row r="47" spans="5:13">
      <c r="E47" s="3">
        <v>35</v>
      </c>
      <c r="F47" s="9">
        <f t="shared" si="0"/>
        <v>1</v>
      </c>
      <c r="G47" s="9">
        <v>20</v>
      </c>
      <c r="H47" s="9">
        <f t="shared" si="1"/>
        <v>1.3010299956639813</v>
      </c>
      <c r="I47" s="9">
        <f t="shared" si="2"/>
        <v>26.020599913279625</v>
      </c>
      <c r="J47" s="9">
        <f t="shared" ca="1" si="3"/>
        <v>-7.7511599702807521E-2</v>
      </c>
      <c r="K47" s="16">
        <f t="shared" si="4"/>
        <v>-1.5815652059818386E-2</v>
      </c>
      <c r="L47">
        <f t="shared" si="5"/>
        <v>5.204119982655925</v>
      </c>
      <c r="M47" s="17">
        <f t="shared" si="6"/>
        <v>5.2199356347157435</v>
      </c>
    </row>
    <row r="48" spans="5:13">
      <c r="E48" s="3">
        <v>36</v>
      </c>
      <c r="F48" s="9">
        <f t="shared" si="0"/>
        <v>1</v>
      </c>
      <c r="G48" s="9">
        <v>21</v>
      </c>
      <c r="H48" s="9">
        <f t="shared" si="1"/>
        <v>1.3222192947339193</v>
      </c>
      <c r="I48" s="9">
        <f t="shared" si="2"/>
        <v>27.766605189412306</v>
      </c>
      <c r="J48" s="9">
        <f t="shared" ca="1" si="3"/>
        <v>-5.1285053115285709E-2</v>
      </c>
      <c r="K48" s="16">
        <f t="shared" si="4"/>
        <v>-1.390108624284403E-2</v>
      </c>
      <c r="L48">
        <f t="shared" si="5"/>
        <v>5.553321037882462</v>
      </c>
      <c r="M48" s="17">
        <f t="shared" si="6"/>
        <v>5.5672221241253057</v>
      </c>
    </row>
    <row r="49" spans="5:13">
      <c r="E49" s="3">
        <v>37</v>
      </c>
      <c r="F49" s="9">
        <f t="shared" si="0"/>
        <v>1</v>
      </c>
      <c r="G49" s="9">
        <v>22</v>
      </c>
      <c r="H49" s="9">
        <f t="shared" si="1"/>
        <v>1.3424226808222062</v>
      </c>
      <c r="I49" s="9">
        <f t="shared" si="2"/>
        <v>29.533298978088535</v>
      </c>
      <c r="J49" s="9">
        <f t="shared" ca="1" si="3"/>
        <v>5.690555010368397E-2</v>
      </c>
      <c r="K49" s="16">
        <f t="shared" si="4"/>
        <v>-1.2836011133456338E-2</v>
      </c>
      <c r="L49">
        <f t="shared" si="5"/>
        <v>5.9066597956177072</v>
      </c>
      <c r="M49" s="17">
        <f t="shared" si="6"/>
        <v>5.9194958067511632</v>
      </c>
    </row>
    <row r="50" spans="5:13">
      <c r="E50" s="3">
        <v>38</v>
      </c>
      <c r="F50" s="9">
        <f t="shared" si="0"/>
        <v>1</v>
      </c>
      <c r="G50" s="9">
        <v>23</v>
      </c>
      <c r="H50" s="9">
        <f t="shared" si="1"/>
        <v>1.3617278360175928</v>
      </c>
      <c r="I50" s="9">
        <f t="shared" si="2"/>
        <v>31.319740228404637</v>
      </c>
      <c r="J50" s="9">
        <f t="shared" ca="1" si="3"/>
        <v>-0.19939092318837026</v>
      </c>
      <c r="K50" s="16">
        <f t="shared" si="4"/>
        <v>-1.2604949512435293E-2</v>
      </c>
      <c r="L50">
        <f t="shared" si="5"/>
        <v>6.2639480456809276</v>
      </c>
      <c r="M50" s="17">
        <f t="shared" si="6"/>
        <v>6.276552995193363</v>
      </c>
    </row>
    <row r="51" spans="5:13">
      <c r="E51" s="3">
        <v>39</v>
      </c>
      <c r="F51" s="9">
        <f t="shared" si="0"/>
        <v>1</v>
      </c>
      <c r="G51" s="9">
        <v>24</v>
      </c>
      <c r="H51" s="9">
        <f t="shared" si="1"/>
        <v>1.3802112417116059</v>
      </c>
      <c r="I51" s="9">
        <f t="shared" si="2"/>
        <v>33.125069801078538</v>
      </c>
      <c r="J51" s="9">
        <f t="shared" ca="1" si="3"/>
        <v>-0.15443832352407055</v>
      </c>
      <c r="K51" s="16">
        <f t="shared" si="4"/>
        <v>-1.3191841649212388E-2</v>
      </c>
      <c r="L51">
        <f t="shared" si="5"/>
        <v>6.6250139602157079</v>
      </c>
      <c r="M51" s="17">
        <f t="shared" si="6"/>
        <v>6.6382058018649204</v>
      </c>
    </row>
    <row r="52" spans="5:13">
      <c r="E52" s="3">
        <v>40</v>
      </c>
      <c r="F52" s="9">
        <f t="shared" si="0"/>
        <v>1</v>
      </c>
      <c r="G52" s="9">
        <v>25</v>
      </c>
      <c r="H52" s="9">
        <f t="shared" si="1"/>
        <v>1.3979400086720377</v>
      </c>
      <c r="I52" s="9">
        <f t="shared" si="2"/>
        <v>34.948500216800944</v>
      </c>
      <c r="J52" s="9">
        <f t="shared" ca="1" si="3"/>
        <v>-3.9447222330897529E-2</v>
      </c>
      <c r="K52" s="16">
        <f t="shared" si="4"/>
        <v>-1.4580349778124169E-2</v>
      </c>
      <c r="L52">
        <f t="shared" si="5"/>
        <v>6.9897000433601892</v>
      </c>
      <c r="M52" s="17">
        <f t="shared" si="6"/>
        <v>7.0042803931383135</v>
      </c>
    </row>
    <row r="53" spans="5:13">
      <c r="E53" s="3">
        <v>41</v>
      </c>
      <c r="F53" s="9">
        <f t="shared" si="0"/>
        <v>1</v>
      </c>
      <c r="G53" s="9">
        <v>26</v>
      </c>
      <c r="H53" s="9">
        <f t="shared" si="1"/>
        <v>1.414973347970818</v>
      </c>
      <c r="I53" s="9">
        <f t="shared" si="2"/>
        <v>36.789307047241266</v>
      </c>
      <c r="J53" s="9">
        <f t="shared" ca="1" si="3"/>
        <v>-1.0965866560428417E-2</v>
      </c>
      <c r="K53" s="16">
        <f t="shared" si="4"/>
        <v>-1.6754078148873641E-2</v>
      </c>
      <c r="L53">
        <f t="shared" si="5"/>
        <v>7.3578614094482537</v>
      </c>
      <c r="M53" s="17">
        <f t="shared" si="6"/>
        <v>7.3746154875971275</v>
      </c>
    </row>
    <row r="54" spans="5:13">
      <c r="E54" s="3">
        <v>42</v>
      </c>
      <c r="F54" s="9">
        <f t="shared" si="0"/>
        <v>1</v>
      </c>
      <c r="G54" s="9">
        <v>27</v>
      </c>
      <c r="H54" s="9">
        <f t="shared" si="1"/>
        <v>1.4313637641589874</v>
      </c>
      <c r="I54" s="9">
        <f t="shared" si="2"/>
        <v>38.646821632292657</v>
      </c>
      <c r="J54" s="9">
        <f t="shared" ca="1" si="3"/>
        <v>0.173709315400429</v>
      </c>
      <c r="K54" s="16">
        <f t="shared" si="4"/>
        <v>-1.9696731517448884E-2</v>
      </c>
      <c r="L54">
        <f t="shared" si="5"/>
        <v>7.7293643264585317</v>
      </c>
      <c r="M54" s="17">
        <f t="shared" si="6"/>
        <v>7.7490610579759807</v>
      </c>
    </row>
    <row r="55" spans="5:13">
      <c r="E55" s="3">
        <v>43</v>
      </c>
      <c r="F55" s="9">
        <f t="shared" si="0"/>
        <v>1</v>
      </c>
      <c r="G55" s="9">
        <v>28</v>
      </c>
      <c r="H55" s="9">
        <f t="shared" si="1"/>
        <v>1.4471580313422192</v>
      </c>
      <c r="I55" s="9">
        <f t="shared" si="2"/>
        <v>40.520424877582137</v>
      </c>
      <c r="J55" s="9">
        <f t="shared" ca="1" si="3"/>
        <v>-2.8783600464262139E-2</v>
      </c>
      <c r="K55" s="16">
        <f t="shared" si="4"/>
        <v>-2.3392228436805662E-2</v>
      </c>
      <c r="L55">
        <f t="shared" si="5"/>
        <v>8.104084975516427</v>
      </c>
      <c r="M55" s="17">
        <f t="shared" si="6"/>
        <v>8.1274772039532319</v>
      </c>
    </row>
    <row r="56" spans="5:13">
      <c r="E56" s="3">
        <v>44</v>
      </c>
      <c r="F56" s="9">
        <f t="shared" si="0"/>
        <v>1</v>
      </c>
      <c r="G56" s="9">
        <v>29</v>
      </c>
      <c r="H56" s="9">
        <f t="shared" si="1"/>
        <v>1.4623979978989561</v>
      </c>
      <c r="I56" s="9">
        <f t="shared" si="2"/>
        <v>42.409541939069726</v>
      </c>
      <c r="J56" s="9">
        <f t="shared" ca="1" si="3"/>
        <v>-0.18699522798863627</v>
      </c>
      <c r="K56" s="16">
        <f t="shared" si="4"/>
        <v>-2.7824781171910895E-2</v>
      </c>
      <c r="L56">
        <f t="shared" si="5"/>
        <v>8.4819083878139452</v>
      </c>
      <c r="M56" s="17">
        <f t="shared" si="6"/>
        <v>8.5097331689858553</v>
      </c>
    </row>
    <row r="57" spans="5:13">
      <c r="E57" s="3">
        <v>45</v>
      </c>
      <c r="F57" s="9">
        <f t="shared" si="0"/>
        <v>1</v>
      </c>
      <c r="G57" s="9">
        <v>30</v>
      </c>
      <c r="H57" s="9">
        <f t="shared" si="1"/>
        <v>1.4771212547196624</v>
      </c>
      <c r="I57" s="9">
        <f t="shared" si="2"/>
        <v>44.313637641589871</v>
      </c>
      <c r="J57" s="9">
        <f t="shared" ca="1" si="3"/>
        <v>-7.3483797480346615E-3</v>
      </c>
      <c r="K57" s="16">
        <f t="shared" si="4"/>
        <v>-3.2978950864561152E-2</v>
      </c>
      <c r="L57">
        <f t="shared" si="5"/>
        <v>8.8627275283179738</v>
      </c>
      <c r="M57" s="17">
        <f t="shared" si="6"/>
        <v>8.8957064791825342</v>
      </c>
    </row>
    <row r="58" spans="5:13">
      <c r="E58" s="3">
        <v>46</v>
      </c>
      <c r="F58" s="9">
        <f t="shared" si="0"/>
        <v>1</v>
      </c>
      <c r="G58" s="9">
        <v>31</v>
      </c>
      <c r="H58" s="9">
        <f t="shared" si="1"/>
        <v>1.4913616938342726</v>
      </c>
      <c r="I58" s="9">
        <f t="shared" si="2"/>
        <v>46.232212508862453</v>
      </c>
      <c r="J58" s="9">
        <f t="shared" ca="1" si="3"/>
        <v>0.13987944261508881</v>
      </c>
      <c r="K58" s="16">
        <f t="shared" si="4"/>
        <v>-3.8839684291222087E-2</v>
      </c>
      <c r="L58">
        <f t="shared" si="5"/>
        <v>9.2464425017724903</v>
      </c>
      <c r="M58" s="17">
        <f t="shared" si="6"/>
        <v>9.2852821860637125</v>
      </c>
    </row>
    <row r="59" spans="5:13">
      <c r="E59" s="3">
        <v>47</v>
      </c>
      <c r="F59" s="9">
        <f t="shared" si="0"/>
        <v>1</v>
      </c>
      <c r="G59" s="9">
        <v>32</v>
      </c>
      <c r="H59" s="9">
        <f t="shared" si="1"/>
        <v>1.505149978319906</v>
      </c>
      <c r="I59" s="9">
        <f t="shared" si="2"/>
        <v>48.164799306236993</v>
      </c>
      <c r="J59" s="9">
        <f t="shared" ca="1" si="3"/>
        <v>2.002222605454498E-2</v>
      </c>
      <c r="K59" s="16">
        <f t="shared" si="4"/>
        <v>-4.5392336912524089E-2</v>
      </c>
      <c r="L59">
        <f t="shared" si="5"/>
        <v>9.6329598612474001</v>
      </c>
      <c r="M59" s="17">
        <f t="shared" si="6"/>
        <v>9.6783521981599243</v>
      </c>
    </row>
    <row r="60" spans="5:13">
      <c r="E60" s="3">
        <v>48</v>
      </c>
      <c r="F60" s="9">
        <f t="shared" si="0"/>
        <v>1</v>
      </c>
      <c r="G60" s="9">
        <v>33</v>
      </c>
      <c r="H60" s="9">
        <f t="shared" si="1"/>
        <v>1.5185139398778875</v>
      </c>
      <c r="I60" s="9">
        <f t="shared" si="2"/>
        <v>50.110960015970285</v>
      </c>
      <c r="J60" s="9">
        <f t="shared" ca="1" si="3"/>
        <v>0.11562960983390314</v>
      </c>
      <c r="K60" s="16">
        <f t="shared" si="4"/>
        <v>-5.2622685716863127E-2</v>
      </c>
      <c r="L60">
        <f t="shared" si="5"/>
        <v>10.022192003194057</v>
      </c>
      <c r="M60" s="17">
        <f t="shared" si="6"/>
        <v>10.074814688910919</v>
      </c>
    </row>
    <row r="61" spans="5:13">
      <c r="E61" s="3">
        <v>49</v>
      </c>
      <c r="F61" s="9">
        <f t="shared" si="0"/>
        <v>1</v>
      </c>
      <c r="G61" s="9">
        <v>34</v>
      </c>
      <c r="H61" s="9">
        <f t="shared" si="1"/>
        <v>1.5314789170422551</v>
      </c>
      <c r="I61" s="9">
        <f t="shared" si="2"/>
        <v>52.070283179436672</v>
      </c>
      <c r="J61" s="9">
        <f t="shared" ca="1" si="3"/>
        <v>3.5203073747379986E-2</v>
      </c>
      <c r="K61" s="16">
        <f t="shared" si="4"/>
        <v>-6.0516934483181184E-2</v>
      </c>
      <c r="L61">
        <f t="shared" si="5"/>
        <v>10.414056635887334</v>
      </c>
      <c r="M61" s="17">
        <f t="shared" si="6"/>
        <v>10.474573570370515</v>
      </c>
    </row>
    <row r="62" spans="5:13">
      <c r="E62" s="3">
        <v>50</v>
      </c>
      <c r="F62" s="9">
        <f t="shared" si="0"/>
        <v>1</v>
      </c>
      <c r="G62" s="9">
        <v>35</v>
      </c>
      <c r="H62" s="9">
        <f t="shared" si="1"/>
        <v>1.5440680443502757</v>
      </c>
      <c r="I62" s="9">
        <f t="shared" si="2"/>
        <v>54.042381552259648</v>
      </c>
      <c r="J62" s="9">
        <f t="shared" ca="1" si="3"/>
        <v>-6.7786896717326961E-2</v>
      </c>
      <c r="K62" s="16">
        <f t="shared" si="4"/>
        <v>-6.906171343948031E-2</v>
      </c>
      <c r="L62">
        <f t="shared" si="5"/>
        <v>10.80847631045193</v>
      </c>
      <c r="M62" s="17">
        <f t="shared" si="6"/>
        <v>10.877538023891409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PerezSaavedra, Ismael</dc:creator>
  <cp:keywords/>
  <dc:description/>
  <cp:lastModifiedBy/>
  <cp:revision/>
  <dcterms:created xsi:type="dcterms:W3CDTF">2023-10-23T02:54:13Z</dcterms:created>
  <dcterms:modified xsi:type="dcterms:W3CDTF">2023-10-23T04:22:34Z</dcterms:modified>
  <cp:category/>
  <cp:contentStatus/>
</cp:coreProperties>
</file>