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ror/Desktop/Lab 4 Curve Fit/"/>
    </mc:Choice>
  </mc:AlternateContent>
  <xr:revisionPtr revIDLastSave="0" documentId="13_ncr:1_{312064F8-96C7-E141-BAAC-38EDE0BC0CDF}" xr6:coauthVersionLast="47" xr6:coauthVersionMax="47" xr10:uidLastSave="{00000000-0000-0000-0000-000000000000}"/>
  <bookViews>
    <workbookView xWindow="960" yWindow="500" windowWidth="17200" windowHeight="17500" xr2:uid="{713D1830-378D-5545-BBA1-67405E2750E6}"/>
  </bookViews>
  <sheets>
    <sheet name="TimingAnalys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13" i="1"/>
  <c r="N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3" i="1"/>
  <c r="F6" i="1"/>
  <c r="D9" i="1"/>
  <c r="E9" i="1"/>
  <c r="F9" i="1"/>
  <c r="G9" i="1" s="1"/>
  <c r="D10" i="1"/>
  <c r="E10" i="1"/>
  <c r="F10" i="1"/>
  <c r="G10" i="1" s="1"/>
  <c r="D11" i="1"/>
  <c r="E11" i="1"/>
  <c r="F11" i="1"/>
  <c r="G11" i="1" s="1"/>
  <c r="D12" i="1"/>
  <c r="E12" i="1"/>
  <c r="F12" i="1"/>
  <c r="G12" i="1" s="1"/>
  <c r="D13" i="1"/>
  <c r="E13" i="1"/>
  <c r="F13" i="1"/>
  <c r="G13" i="1" s="1"/>
  <c r="D14" i="1"/>
  <c r="E14" i="1"/>
  <c r="F14" i="1"/>
  <c r="G14" i="1" s="1"/>
  <c r="D15" i="1"/>
  <c r="E15" i="1"/>
  <c r="F15" i="1"/>
  <c r="G15" i="1" s="1"/>
  <c r="D16" i="1"/>
  <c r="E16" i="1"/>
  <c r="F16" i="1"/>
  <c r="G16" i="1" s="1"/>
  <c r="D17" i="1"/>
  <c r="E17" i="1"/>
  <c r="F17" i="1"/>
  <c r="G17" i="1" s="1"/>
  <c r="O21" i="1" l="1"/>
  <c r="O13" i="1"/>
  <c r="O27" i="1"/>
  <c r="O20" i="1"/>
  <c r="O30" i="1"/>
  <c r="O28" i="1"/>
  <c r="O19" i="1"/>
  <c r="P19" i="1" s="1"/>
  <c r="P13" i="1"/>
  <c r="P30" i="1"/>
  <c r="O39" i="1"/>
  <c r="P39" i="1" s="1"/>
  <c r="O18" i="1"/>
  <c r="P18" i="1" s="1"/>
  <c r="O38" i="1"/>
  <c r="P38" i="1" s="1"/>
  <c r="O17" i="1"/>
  <c r="P17" i="1" s="1"/>
  <c r="O36" i="1"/>
  <c r="P36" i="1" s="1"/>
  <c r="O16" i="1"/>
  <c r="P16" i="1" s="1"/>
  <c r="O44" i="1"/>
  <c r="P44" i="1" s="1"/>
  <c r="O42" i="1"/>
  <c r="P42" i="1" s="1"/>
  <c r="O33" i="1"/>
  <c r="P33" i="1" s="1"/>
  <c r="O24" i="1"/>
  <c r="P24" i="1" s="1"/>
  <c r="O15" i="1"/>
  <c r="P15" i="1" s="1"/>
  <c r="P21" i="1"/>
  <c r="O35" i="1"/>
  <c r="P35" i="1" s="1"/>
  <c r="O14" i="1"/>
  <c r="P14" i="1" s="1"/>
  <c r="O26" i="1"/>
  <c r="P26" i="1" s="1"/>
  <c r="O43" i="1"/>
  <c r="P43" i="1" s="1"/>
  <c r="O34" i="1"/>
  <c r="P34" i="1" s="1"/>
  <c r="O25" i="1"/>
  <c r="P25" i="1" s="1"/>
  <c r="O41" i="1"/>
  <c r="P41" i="1" s="1"/>
  <c r="O32" i="1"/>
  <c r="P32" i="1" s="1"/>
  <c r="O23" i="1"/>
  <c r="P23" i="1" s="1"/>
  <c r="O40" i="1"/>
  <c r="P40" i="1" s="1"/>
  <c r="O31" i="1"/>
  <c r="P31" i="1" s="1"/>
  <c r="O22" i="1"/>
  <c r="P22" i="1" s="1"/>
  <c r="P20" i="1"/>
  <c r="P28" i="1"/>
  <c r="P27" i="1"/>
  <c r="O45" i="1"/>
  <c r="P45" i="1" s="1"/>
  <c r="O37" i="1"/>
  <c r="P37" i="1" s="1"/>
  <c r="O29" i="1"/>
  <c r="P29" i="1" s="1"/>
</calcChain>
</file>

<file path=xl/sharedStrings.xml><?xml version="1.0" encoding="utf-8"?>
<sst xmlns="http://schemas.openxmlformats.org/spreadsheetml/2006/main" count="19" uniqueCount="15">
  <si>
    <t>Number 2</t>
  </si>
  <si>
    <t>C0=</t>
  </si>
  <si>
    <t>C1=</t>
  </si>
  <si>
    <t>C2=</t>
  </si>
  <si>
    <t>C''' for O(N^2)=</t>
  </si>
  <si>
    <t>Count</t>
  </si>
  <si>
    <t>N</t>
  </si>
  <si>
    <t>Time(sec)</t>
  </si>
  <si>
    <t>N^0</t>
  </si>
  <si>
    <t>N^1</t>
  </si>
  <si>
    <t>N^2</t>
  </si>
  <si>
    <t>Curve Fit</t>
  </si>
  <si>
    <t>N=N^1</t>
  </si>
  <si>
    <t>C'''*g(N^2)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</si>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</sst>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5" x14ac:knownFonts="1">
    <font>
      <sz val="12"/>
      <color theme="1"/>
      <name val="Calibri"/>
      <family val="2"/>
      <scheme val="minor"/>
    </font>
    <font>
      <sz val="16"/>
      <color rgb="FFD1D5DB"/>
      <name val="Arial"/>
      <family val="2"/>
    </font>
    <font>
      <sz val="10.5"/>
      <color rgb="FFD1D5DB"/>
      <name val="Monaco"/>
      <family val="2"/>
    </font>
    <font>
      <sz val="16"/>
      <color rgb="FF2D3B45"/>
      <name val="Helvetica 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C'''*g(N^2)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TimingAnalysis!$L$13:$L$45</c:f>
              <c:numCache>
                <c:formatCode>General</c:formatCode>
                <c:ptCount val="33"/>
                <c:pt idx="0">
                  <c:v>40000</c:v>
                </c:pt>
                <c:pt idx="1">
                  <c:v>45000</c:v>
                </c:pt>
                <c:pt idx="2">
                  <c:v>50000</c:v>
                </c:pt>
                <c:pt idx="3">
                  <c:v>55000</c:v>
                </c:pt>
                <c:pt idx="4">
                  <c:v>60000</c:v>
                </c:pt>
                <c:pt idx="5">
                  <c:v>65000</c:v>
                </c:pt>
                <c:pt idx="6">
                  <c:v>70000</c:v>
                </c:pt>
                <c:pt idx="7">
                  <c:v>75000</c:v>
                </c:pt>
                <c:pt idx="8">
                  <c:v>80000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100000</c:v>
                </c:pt>
                <c:pt idx="13">
                  <c:v>105000</c:v>
                </c:pt>
                <c:pt idx="14">
                  <c:v>110000</c:v>
                </c:pt>
                <c:pt idx="15">
                  <c:v>115000</c:v>
                </c:pt>
                <c:pt idx="16">
                  <c:v>120000</c:v>
                </c:pt>
                <c:pt idx="17">
                  <c:v>125000</c:v>
                </c:pt>
                <c:pt idx="18">
                  <c:v>130000</c:v>
                </c:pt>
                <c:pt idx="19">
                  <c:v>135000</c:v>
                </c:pt>
                <c:pt idx="20">
                  <c:v>140000</c:v>
                </c:pt>
                <c:pt idx="21">
                  <c:v>145000</c:v>
                </c:pt>
                <c:pt idx="22">
                  <c:v>150000</c:v>
                </c:pt>
                <c:pt idx="23">
                  <c:v>155000</c:v>
                </c:pt>
                <c:pt idx="24">
                  <c:v>160000</c:v>
                </c:pt>
                <c:pt idx="25">
                  <c:v>165000</c:v>
                </c:pt>
                <c:pt idx="26">
                  <c:v>170000</c:v>
                </c:pt>
                <c:pt idx="27">
                  <c:v>175000</c:v>
                </c:pt>
                <c:pt idx="28">
                  <c:v>180000</c:v>
                </c:pt>
                <c:pt idx="29">
                  <c:v>185000</c:v>
                </c:pt>
                <c:pt idx="30">
                  <c:v>190000</c:v>
                </c:pt>
                <c:pt idx="31">
                  <c:v>195000</c:v>
                </c:pt>
                <c:pt idx="32">
                  <c:v>200000</c:v>
                </c:pt>
              </c:numCache>
            </c:numRef>
          </c:xVal>
          <c:yVal>
            <c:numRef>
              <c:f>TimingAnalysis!$O$13:$O$45</c:f>
              <c:numCache>
                <c:formatCode>General</c:formatCode>
                <c:ptCount val="33"/>
                <c:pt idx="0">
                  <c:v>4.694032</c:v>
                </c:pt>
                <c:pt idx="1">
                  <c:v>5.9408842499999999</c:v>
                </c:pt>
                <c:pt idx="2">
                  <c:v>7.3344249999999995</c:v>
                </c:pt>
                <c:pt idx="3">
                  <c:v>8.874654249999999</c:v>
                </c:pt>
                <c:pt idx="4">
                  <c:v>10.561572</c:v>
                </c:pt>
                <c:pt idx="5">
                  <c:v>12.395178249999999</c:v>
                </c:pt>
                <c:pt idx="6">
                  <c:v>14.375473</c:v>
                </c:pt>
                <c:pt idx="7">
                  <c:v>16.502456249999998</c:v>
                </c:pt>
                <c:pt idx="8">
                  <c:v>18.776128</c:v>
                </c:pt>
                <c:pt idx="9">
                  <c:v>21.196488249999998</c:v>
                </c:pt>
                <c:pt idx="10">
                  <c:v>23.763536999999999</c:v>
                </c:pt>
                <c:pt idx="11">
                  <c:v>26.477274250000001</c:v>
                </c:pt>
                <c:pt idx="12">
                  <c:v>29.337699999999998</c:v>
                </c:pt>
                <c:pt idx="13">
                  <c:v>32.344814249999999</c:v>
                </c:pt>
                <c:pt idx="14">
                  <c:v>35.498616999999996</c:v>
                </c:pt>
                <c:pt idx="15">
                  <c:v>38.799108249999996</c:v>
                </c:pt>
                <c:pt idx="16">
                  <c:v>42.246288</c:v>
                </c:pt>
                <c:pt idx="17">
                  <c:v>45.84015625</c:v>
                </c:pt>
                <c:pt idx="18">
                  <c:v>49.580712999999996</c:v>
                </c:pt>
                <c:pt idx="19">
                  <c:v>53.467958249999995</c:v>
                </c:pt>
                <c:pt idx="20">
                  <c:v>57.501891999999998</c:v>
                </c:pt>
                <c:pt idx="21">
                  <c:v>61.682514249999997</c:v>
                </c:pt>
                <c:pt idx="22">
                  <c:v>66.009824999999992</c:v>
                </c:pt>
                <c:pt idx="23">
                  <c:v>70.483824249999998</c:v>
                </c:pt>
                <c:pt idx="24">
                  <c:v>75.104512</c:v>
                </c:pt>
                <c:pt idx="25">
                  <c:v>79.871888249999998</c:v>
                </c:pt>
                <c:pt idx="26">
                  <c:v>84.785952999999992</c:v>
                </c:pt>
                <c:pt idx="27">
                  <c:v>89.846706249999997</c:v>
                </c:pt>
                <c:pt idx="28">
                  <c:v>95.054147999999998</c:v>
                </c:pt>
                <c:pt idx="29">
                  <c:v>100.40827825</c:v>
                </c:pt>
                <c:pt idx="30">
                  <c:v>105.909097</c:v>
                </c:pt>
                <c:pt idx="31">
                  <c:v>111.55660424999999</c:v>
                </c:pt>
                <c:pt idx="32">
                  <c:v>117.35079999999999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F-2743-9462-4EA28E5471CE}"/>
            </c:ext>
          </c:extLst>
        </c:ser>
        <c:ser>
          <c:idx val="1"/>
          <c:order val="1"/>
          <c:tx>
            <c:v>Curve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TimingAnalysis!$L$13:$L$45</c:f>
              <c:numCache>
                <c:formatCode>General</c:formatCode>
                <c:ptCount val="33"/>
                <c:pt idx="0">
                  <c:v>40000</c:v>
                </c:pt>
                <c:pt idx="1">
                  <c:v>45000</c:v>
                </c:pt>
                <c:pt idx="2">
                  <c:v>50000</c:v>
                </c:pt>
                <c:pt idx="3">
                  <c:v>55000</c:v>
                </c:pt>
                <c:pt idx="4">
                  <c:v>60000</c:v>
                </c:pt>
                <c:pt idx="5">
                  <c:v>65000</c:v>
                </c:pt>
                <c:pt idx="6">
                  <c:v>70000</c:v>
                </c:pt>
                <c:pt idx="7">
                  <c:v>75000</c:v>
                </c:pt>
                <c:pt idx="8">
                  <c:v>80000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100000</c:v>
                </c:pt>
                <c:pt idx="13">
                  <c:v>105000</c:v>
                </c:pt>
                <c:pt idx="14">
                  <c:v>110000</c:v>
                </c:pt>
                <c:pt idx="15">
                  <c:v>115000</c:v>
                </c:pt>
                <c:pt idx="16">
                  <c:v>120000</c:v>
                </c:pt>
                <c:pt idx="17">
                  <c:v>125000</c:v>
                </c:pt>
                <c:pt idx="18">
                  <c:v>130000</c:v>
                </c:pt>
                <c:pt idx="19">
                  <c:v>135000</c:v>
                </c:pt>
                <c:pt idx="20">
                  <c:v>140000</c:v>
                </c:pt>
                <c:pt idx="21">
                  <c:v>145000</c:v>
                </c:pt>
                <c:pt idx="22">
                  <c:v>150000</c:v>
                </c:pt>
                <c:pt idx="23">
                  <c:v>155000</c:v>
                </c:pt>
                <c:pt idx="24">
                  <c:v>160000</c:v>
                </c:pt>
                <c:pt idx="25">
                  <c:v>165000</c:v>
                </c:pt>
                <c:pt idx="26">
                  <c:v>170000</c:v>
                </c:pt>
                <c:pt idx="27">
                  <c:v>175000</c:v>
                </c:pt>
                <c:pt idx="28">
                  <c:v>180000</c:v>
                </c:pt>
                <c:pt idx="29">
                  <c:v>185000</c:v>
                </c:pt>
                <c:pt idx="30">
                  <c:v>190000</c:v>
                </c:pt>
                <c:pt idx="31">
                  <c:v>195000</c:v>
                </c:pt>
                <c:pt idx="32">
                  <c:v>200000</c:v>
                </c:pt>
              </c:numCache>
            </c:numRef>
          </c:xVal>
          <c:yVal>
            <c:numRef>
              <c:f>TimingAnalysis!$N$13:$N$45</c:f>
              <c:numCache>
                <c:formatCode>0.00E+000</c:formatCode>
                <c:ptCount val="33"/>
                <c:pt idx="0">
                  <c:v>4.3767339999999999</c:v>
                </c:pt>
                <c:pt idx="1">
                  <c:v>5.02490025</c:v>
                </c:pt>
                <c:pt idx="2">
                  <c:v>5.7947549999999985</c:v>
                </c:pt>
                <c:pt idx="3">
                  <c:v>6.6862982499999992</c:v>
                </c:pt>
                <c:pt idx="4">
                  <c:v>7.6995299999999984</c:v>
                </c:pt>
                <c:pt idx="5">
                  <c:v>8.8344502499999997</c:v>
                </c:pt>
                <c:pt idx="6">
                  <c:v>10.091059</c:v>
                </c:pt>
                <c:pt idx="7">
                  <c:v>11.469356250000001</c:v>
                </c:pt>
                <c:pt idx="8">
                  <c:v>12.969342000000001</c:v>
                </c:pt>
                <c:pt idx="9">
                  <c:v>14.591016249999999</c:v>
                </c:pt>
                <c:pt idx="10">
                  <c:v>16.334378999999998</c:v>
                </c:pt>
                <c:pt idx="11">
                  <c:v>18.199430249999999</c:v>
                </c:pt>
                <c:pt idx="12">
                  <c:v>20.186169999999997</c:v>
                </c:pt>
                <c:pt idx="13">
                  <c:v>22.29459825</c:v>
                </c:pt>
                <c:pt idx="14">
                  <c:v>24.524714999999997</c:v>
                </c:pt>
                <c:pt idx="15">
                  <c:v>26.876520249999999</c:v>
                </c:pt>
                <c:pt idx="16">
                  <c:v>29.350013999999994</c:v>
                </c:pt>
                <c:pt idx="17">
                  <c:v>31.945196249999999</c:v>
                </c:pt>
                <c:pt idx="18">
                  <c:v>34.662067</c:v>
                </c:pt>
                <c:pt idx="19">
                  <c:v>37.500626249999996</c:v>
                </c:pt>
                <c:pt idx="20">
                  <c:v>40.460873999999997</c:v>
                </c:pt>
                <c:pt idx="21">
                  <c:v>43.542810249999995</c:v>
                </c:pt>
                <c:pt idx="22">
                  <c:v>46.746434999999998</c:v>
                </c:pt>
                <c:pt idx="23">
                  <c:v>50.071748249999999</c:v>
                </c:pt>
                <c:pt idx="24">
                  <c:v>53.518750000000004</c:v>
                </c:pt>
                <c:pt idx="25">
                  <c:v>57.08744025</c:v>
                </c:pt>
                <c:pt idx="26">
                  <c:v>60.777819000000001</c:v>
                </c:pt>
                <c:pt idx="27">
                  <c:v>64.589886249999992</c:v>
                </c:pt>
                <c:pt idx="28">
                  <c:v>68.523641999999995</c:v>
                </c:pt>
                <c:pt idx="29">
                  <c:v>72.579086250000003</c:v>
                </c:pt>
                <c:pt idx="30">
                  <c:v>76.756219000000016</c:v>
                </c:pt>
                <c:pt idx="31">
                  <c:v>81.055040250000005</c:v>
                </c:pt>
                <c:pt idx="32">
                  <c:v>85.475549999999998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F-2743-9462-4EA28E5471CE}"/>
            </c:ext>
          </c:extLst>
        </c:ser>
        <c:ser>
          <c:idx val="2"/>
          <c:order val="2"/>
          <c:tx>
            <c:v>Deviation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TimingAnalysis!$L$13:$L$45</c:f>
              <c:numCache>
                <c:formatCode>General</c:formatCode>
                <c:ptCount val="33"/>
                <c:pt idx="0">
                  <c:v>40000</c:v>
                </c:pt>
                <c:pt idx="1">
                  <c:v>45000</c:v>
                </c:pt>
                <c:pt idx="2">
                  <c:v>50000</c:v>
                </c:pt>
                <c:pt idx="3">
                  <c:v>55000</c:v>
                </c:pt>
                <c:pt idx="4">
                  <c:v>60000</c:v>
                </c:pt>
                <c:pt idx="5">
                  <c:v>65000</c:v>
                </c:pt>
                <c:pt idx="6">
                  <c:v>70000</c:v>
                </c:pt>
                <c:pt idx="7">
                  <c:v>75000</c:v>
                </c:pt>
                <c:pt idx="8">
                  <c:v>80000</c:v>
                </c:pt>
                <c:pt idx="9">
                  <c:v>85000</c:v>
                </c:pt>
                <c:pt idx="10">
                  <c:v>90000</c:v>
                </c:pt>
                <c:pt idx="11">
                  <c:v>95000</c:v>
                </c:pt>
                <c:pt idx="12">
                  <c:v>100000</c:v>
                </c:pt>
                <c:pt idx="13">
                  <c:v>105000</c:v>
                </c:pt>
                <c:pt idx="14">
                  <c:v>110000</c:v>
                </c:pt>
                <c:pt idx="15">
                  <c:v>115000</c:v>
                </c:pt>
                <c:pt idx="16">
                  <c:v>120000</c:v>
                </c:pt>
                <c:pt idx="17">
                  <c:v>125000</c:v>
                </c:pt>
                <c:pt idx="18">
                  <c:v>130000</c:v>
                </c:pt>
                <c:pt idx="19">
                  <c:v>135000</c:v>
                </c:pt>
                <c:pt idx="20">
                  <c:v>140000</c:v>
                </c:pt>
                <c:pt idx="21">
                  <c:v>145000</c:v>
                </c:pt>
                <c:pt idx="22">
                  <c:v>150000</c:v>
                </c:pt>
                <c:pt idx="23">
                  <c:v>155000</c:v>
                </c:pt>
                <c:pt idx="24">
                  <c:v>160000</c:v>
                </c:pt>
                <c:pt idx="25">
                  <c:v>165000</c:v>
                </c:pt>
                <c:pt idx="26">
                  <c:v>170000</c:v>
                </c:pt>
                <c:pt idx="27">
                  <c:v>175000</c:v>
                </c:pt>
                <c:pt idx="28">
                  <c:v>180000</c:v>
                </c:pt>
                <c:pt idx="29">
                  <c:v>185000</c:v>
                </c:pt>
                <c:pt idx="30">
                  <c:v>190000</c:v>
                </c:pt>
                <c:pt idx="31">
                  <c:v>195000</c:v>
                </c:pt>
                <c:pt idx="32">
                  <c:v>200000</c:v>
                </c:pt>
              </c:numCache>
            </c:numRef>
          </c:xVal>
          <c:yVal>
            <c:numRef>
              <c:f>TimingAnalysis!$P$13:$P$45</c:f>
              <c:numCache>
                <c:formatCode>0.00E+000</c:formatCode>
                <c:ptCount val="33"/>
                <c:pt idx="0">
                  <c:v>0.31729800000000008</c:v>
                </c:pt>
                <c:pt idx="1">
                  <c:v>0.91598399999999991</c:v>
                </c:pt>
                <c:pt idx="2">
                  <c:v>1.539670000000001</c:v>
                </c:pt>
                <c:pt idx="3">
                  <c:v>2.1883559999999997</c:v>
                </c:pt>
                <c:pt idx="4">
                  <c:v>2.8620420000000015</c:v>
                </c:pt>
                <c:pt idx="5">
                  <c:v>3.5607279999999992</c:v>
                </c:pt>
                <c:pt idx="6">
                  <c:v>4.2844139999999999</c:v>
                </c:pt>
                <c:pt idx="7">
                  <c:v>5.0330999999999975</c:v>
                </c:pt>
                <c:pt idx="8">
                  <c:v>5.8067859999999989</c:v>
                </c:pt>
                <c:pt idx="9">
                  <c:v>6.6054719999999989</c:v>
                </c:pt>
                <c:pt idx="10">
                  <c:v>7.429158000000001</c:v>
                </c:pt>
                <c:pt idx="11">
                  <c:v>8.2778440000000018</c:v>
                </c:pt>
                <c:pt idx="12">
                  <c:v>9.1515300000000011</c:v>
                </c:pt>
                <c:pt idx="13">
                  <c:v>10.050215999999999</c:v>
                </c:pt>
                <c:pt idx="14">
                  <c:v>10.973901999999999</c:v>
                </c:pt>
                <c:pt idx="15">
                  <c:v>11.922587999999998</c:v>
                </c:pt>
                <c:pt idx="16">
                  <c:v>12.896274000000005</c:v>
                </c:pt>
                <c:pt idx="17">
                  <c:v>13.894960000000001</c:v>
                </c:pt>
                <c:pt idx="18">
                  <c:v>14.918645999999995</c:v>
                </c:pt>
                <c:pt idx="19">
                  <c:v>15.967331999999999</c:v>
                </c:pt>
                <c:pt idx="20">
                  <c:v>17.041018000000001</c:v>
                </c:pt>
                <c:pt idx="21">
                  <c:v>18.139704000000002</c:v>
                </c:pt>
                <c:pt idx="22">
                  <c:v>19.263389999999994</c:v>
                </c:pt>
                <c:pt idx="23">
                  <c:v>20.412075999999999</c:v>
                </c:pt>
                <c:pt idx="24">
                  <c:v>21.585761999999995</c:v>
                </c:pt>
                <c:pt idx="25">
                  <c:v>22.784447999999998</c:v>
                </c:pt>
                <c:pt idx="26">
                  <c:v>24.008133999999991</c:v>
                </c:pt>
                <c:pt idx="27">
                  <c:v>25.256820000000005</c:v>
                </c:pt>
                <c:pt idx="28">
                  <c:v>26.530506000000003</c:v>
                </c:pt>
                <c:pt idx="29">
                  <c:v>27.829191999999992</c:v>
                </c:pt>
                <c:pt idx="30">
                  <c:v>29.152877999999987</c:v>
                </c:pt>
                <c:pt idx="31">
                  <c:v>30.501563999999988</c:v>
                </c:pt>
                <c:pt idx="32">
                  <c:v>31.875249999999994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F-2743-9462-4EA28E5471CE}"/>
            </c:ext>
          </c:extLst>
        </c:ser>
        <c:ser>
          <c:idx val="3"/>
          <c:order val="3"/>
          <c:tx>
            <c:v>y'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TimingAnalysis!$B$9:$B$17</c:f>
              <c:numCache>
                <c:formatCode>General</c:formatCode>
                <c:ptCount val="9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</c:numCache>
            </c:numRef>
          </c:xVal>
          <c:yVal>
            <c:numRef>
              <c:f>TimingAnalysis!$C$9:$C$17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31</c:v>
                </c:pt>
                <c:pt idx="5">
                  <c:v>42</c:v>
                </c:pt>
                <c:pt idx="6">
                  <c:v>55</c:v>
                </c:pt>
                <c:pt idx="7">
                  <c:v>70</c:v>
                </c:pt>
                <c:pt idx="8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F-2743-9462-4EA28E54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07088"/>
        <c:axId val="370278528"/>
      </c:scatterChart>
      <c:valAx>
        <c:axId val="311207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78528"/>
        <c:crosses val="autoZero"/>
        <c:crossBetween val="midCat"/>
      </c:valAx>
      <c:valAx>
        <c:axId val="3702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0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744682</xdr:colOff>
      <xdr:row>20</xdr:row>
      <xdr:rowOff>61961</xdr:rowOff>
    </xdr:from>
    <xdr:to>
      <xdr:col>8</xdr:col>
      <xdr:colOff>538787</xdr:colOff>
      <xdr:row>41</xdr:row>
      <xdr:rowOff>153939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19B4C-D677-6005-D64A-1DED33CB2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99F0-94CA-9B41-9492-6619F45FE7FD}">
  <dimension ref="A1:P45"/>
  <sheetViews>
    <sheetView tabSelected="1" zoomScale="66" zoomScaleNormal="66" workbookViewId="0">
      <selection activeCell="R9" sqref="R9"/>
    </sheetView>
  </sheetViews>
  <sheetFormatPr baseColWidth="10" defaultColWidth="11" defaultRowHeight="16" x14ac:dyDescent="0.2"/>
  <cols>
    <col min="1" max="1" width="14.33203125" customWidth="1"/>
    <col min="2" max="3" width="12.6640625" customWidth="1"/>
    <col min="4" max="4" width="10.33203125" customWidth="1"/>
    <col min="5" max="5" width="13.33203125" customWidth="1"/>
    <col min="6" max="6" width="10.83203125" customWidth="1"/>
    <col min="7" max="7" width="12.83203125" customWidth="1"/>
    <col min="13" max="13" width="11.33203125" bestFit="1" customWidth="1"/>
  </cols>
  <sheetData>
    <row r="1" spans="1:16" x14ac:dyDescent="0.2">
      <c r="A1" t="s">
        <v>0</v>
      </c>
    </row>
    <row r="2" spans="1:16" ht="20" x14ac:dyDescent="0.2">
      <c r="A2" s="3"/>
      <c r="B2" s="3"/>
      <c r="C2" s="3"/>
      <c r="D2" s="3"/>
    </row>
    <row r="3" spans="1:16" ht="20" x14ac:dyDescent="0.2">
      <c r="A3" s="4"/>
      <c r="B3" s="4"/>
      <c r="C3" s="4"/>
      <c r="D3" s="3"/>
      <c r="E3" t="s">
        <v>1</v>
      </c>
      <c r="F3" s="6">
        <v>3.57219</v>
      </c>
    </row>
    <row r="4" spans="1:16" ht="20" x14ac:dyDescent="0.2">
      <c r="A4" s="4"/>
      <c r="B4" s="4"/>
      <c r="C4" s="4"/>
      <c r="D4" s="3"/>
      <c r="E4" t="s">
        <v>2</v>
      </c>
      <c r="F4" s="7">
        <v>-7.7237200000000007E-5</v>
      </c>
    </row>
    <row r="5" spans="1:16" ht="20" x14ac:dyDescent="0.2">
      <c r="A5" s="4"/>
      <c r="B5" s="4"/>
      <c r="C5" s="4"/>
      <c r="D5" s="3"/>
      <c r="E5" t="s">
        <v>3</v>
      </c>
      <c r="F5" s="6">
        <v>2.43377E-9</v>
      </c>
    </row>
    <row r="6" spans="1:16" ht="20" x14ac:dyDescent="0.2">
      <c r="A6" s="4"/>
      <c r="B6" s="4"/>
      <c r="C6" s="4"/>
      <c r="D6" s="3"/>
      <c r="E6" t="s">
        <v>4</v>
      </c>
      <c r="F6" s="6">
        <f>F5+0.0000000005</f>
        <v>2.9337699999999999E-9</v>
      </c>
    </row>
    <row r="7" spans="1:16" ht="20" x14ac:dyDescent="0.2">
      <c r="A7" s="4"/>
      <c r="B7" s="4"/>
      <c r="C7" s="4"/>
      <c r="D7" s="3"/>
      <c r="E7" s="4"/>
      <c r="F7" s="5"/>
    </row>
    <row r="8" spans="1:16" ht="20" x14ac:dyDescent="0.2">
      <c r="A8" s="4" t="s">
        <v>5</v>
      </c>
      <c r="B8" s="4" t="s">
        <v>6</v>
      </c>
      <c r="C8" s="4" t="s">
        <v>7</v>
      </c>
      <c r="D8" s="3" t="s">
        <v>8</v>
      </c>
      <c r="E8" s="4" t="s">
        <v>9</v>
      </c>
      <c r="F8" s="5" t="s">
        <v>10</v>
      </c>
      <c r="G8" s="4" t="s">
        <v>11</v>
      </c>
    </row>
    <row r="9" spans="1:16" x14ac:dyDescent="0.2">
      <c r="A9">
        <v>1</v>
      </c>
      <c r="B9">
        <v>40000</v>
      </c>
      <c r="C9">
        <v>4</v>
      </c>
      <c r="D9">
        <f>B9^0</f>
        <v>1</v>
      </c>
      <c r="E9">
        <f>B9^1</f>
        <v>40000</v>
      </c>
      <c r="F9" s="5">
        <f>B9^2</f>
        <v>1600000000</v>
      </c>
      <c r="G9" s="8">
        <f>(F9*$F$5)+(E9*$F$4)+$F$3</f>
        <v>4.3767339999999999</v>
      </c>
    </row>
    <row r="10" spans="1:16" x14ac:dyDescent="0.2">
      <c r="A10">
        <v>2</v>
      </c>
      <c r="B10">
        <v>60000</v>
      </c>
      <c r="C10">
        <v>8</v>
      </c>
      <c r="D10">
        <f t="shared" ref="D10:D17" si="0">B10^0</f>
        <v>1</v>
      </c>
      <c r="E10">
        <f t="shared" ref="E10:E17" si="1">B10^1</f>
        <v>60000</v>
      </c>
      <c r="F10" s="5">
        <f t="shared" ref="F10:F17" si="2">B10^2</f>
        <v>3600000000</v>
      </c>
      <c r="G10" s="8">
        <f t="shared" ref="G10:G17" si="3">(F10*$F$5)+(E10*$F$4)+$F$3</f>
        <v>7.6995299999999984</v>
      </c>
    </row>
    <row r="11" spans="1:16" x14ac:dyDescent="0.2">
      <c r="A11">
        <v>3</v>
      </c>
      <c r="B11">
        <v>80000</v>
      </c>
      <c r="C11">
        <v>14</v>
      </c>
      <c r="D11">
        <f t="shared" si="0"/>
        <v>1</v>
      </c>
      <c r="E11">
        <f t="shared" si="1"/>
        <v>80000</v>
      </c>
      <c r="F11" s="5">
        <f t="shared" si="2"/>
        <v>6400000000</v>
      </c>
      <c r="G11" s="8">
        <f t="shared" si="3"/>
        <v>12.969342000000001</v>
      </c>
    </row>
    <row r="12" spans="1:16" x14ac:dyDescent="0.2">
      <c r="A12">
        <v>4</v>
      </c>
      <c r="B12">
        <v>100000</v>
      </c>
      <c r="C12">
        <v>22</v>
      </c>
      <c r="D12">
        <f t="shared" si="0"/>
        <v>1</v>
      </c>
      <c r="E12">
        <f t="shared" si="1"/>
        <v>100000</v>
      </c>
      <c r="F12" s="5">
        <f t="shared" si="2"/>
        <v>10000000000</v>
      </c>
      <c r="G12" s="8">
        <f t="shared" si="3"/>
        <v>20.186169999999997</v>
      </c>
      <c r="J12" t="s">
        <v>5</v>
      </c>
      <c r="K12" t="s">
        <v>8</v>
      </c>
      <c r="L12" t="s">
        <v>12</v>
      </c>
      <c r="M12" t="s">
        <v>10</v>
      </c>
      <c r="N12" t="s">
        <v>11</v>
      </c>
      <c r="O12" t="s">
        <v>13</v>
      </c>
      <c r="P12" t="s">
        <v>14</v>
      </c>
    </row>
    <row r="13" spans="1:16" x14ac:dyDescent="0.2">
      <c r="A13">
        <v>5</v>
      </c>
      <c r="B13">
        <v>120000</v>
      </c>
      <c r="C13">
        <v>31</v>
      </c>
      <c r="D13">
        <f t="shared" si="0"/>
        <v>1</v>
      </c>
      <c r="E13">
        <f t="shared" si="1"/>
        <v>120000</v>
      </c>
      <c r="F13" s="5">
        <f t="shared" si="2"/>
        <v>14400000000</v>
      </c>
      <c r="G13" s="8">
        <f t="shared" si="3"/>
        <v>29.350013999999994</v>
      </c>
      <c r="J13">
        <v>1</v>
      </c>
      <c r="K13">
        <f>L13^0</f>
        <v>1</v>
      </c>
      <c r="L13">
        <v>40000</v>
      </c>
      <c r="M13">
        <f>L13^2</f>
        <v>1600000000</v>
      </c>
      <c r="N13" s="8">
        <f>(M13*$F$5)+(L13*$F$4)+$F$3</f>
        <v>4.3767339999999999</v>
      </c>
      <c r="O13">
        <f>$F$6*M13</f>
        <v>4.694032</v>
      </c>
      <c r="P13" s="8">
        <f>O13-N13</f>
        <v>0.31729800000000008</v>
      </c>
    </row>
    <row r="14" spans="1:16" x14ac:dyDescent="0.2">
      <c r="A14">
        <v>6</v>
      </c>
      <c r="B14">
        <v>140000</v>
      </c>
      <c r="C14">
        <v>42</v>
      </c>
      <c r="D14">
        <f t="shared" si="0"/>
        <v>1</v>
      </c>
      <c r="E14">
        <f t="shared" si="1"/>
        <v>140000</v>
      </c>
      <c r="F14" s="5">
        <f t="shared" si="2"/>
        <v>19600000000</v>
      </c>
      <c r="G14" s="8">
        <f t="shared" si="3"/>
        <v>40.460873999999997</v>
      </c>
      <c r="J14">
        <v>2</v>
      </c>
      <c r="K14">
        <f t="shared" ref="K14:K45" si="4">L14^0</f>
        <v>1</v>
      </c>
      <c r="L14">
        <v>45000</v>
      </c>
      <c r="M14">
        <f t="shared" ref="M14:M45" si="5">L14^2</f>
        <v>2025000000</v>
      </c>
      <c r="N14" s="8">
        <f t="shared" ref="N14:N45" si="6">(M14*$F$5)+(L14*$F$4)+$F$3</f>
        <v>5.02490025</v>
      </c>
      <c r="O14">
        <f t="shared" ref="O14:O45" si="7">$F$6*M14</f>
        <v>5.9408842499999999</v>
      </c>
      <c r="P14" s="8">
        <f t="shared" ref="P14:P45" si="8">O14-N14</f>
        <v>0.91598399999999991</v>
      </c>
    </row>
    <row r="15" spans="1:16" x14ac:dyDescent="0.2">
      <c r="A15">
        <v>7</v>
      </c>
      <c r="B15">
        <v>160000</v>
      </c>
      <c r="C15">
        <v>55</v>
      </c>
      <c r="D15">
        <f t="shared" si="0"/>
        <v>1</v>
      </c>
      <c r="E15">
        <f t="shared" si="1"/>
        <v>160000</v>
      </c>
      <c r="F15" s="5">
        <f t="shared" si="2"/>
        <v>25600000000</v>
      </c>
      <c r="G15" s="8">
        <f t="shared" si="3"/>
        <v>53.518750000000004</v>
      </c>
      <c r="J15">
        <v>3</v>
      </c>
      <c r="K15">
        <f t="shared" si="4"/>
        <v>1</v>
      </c>
      <c r="L15">
        <v>50000</v>
      </c>
      <c r="M15">
        <f t="shared" si="5"/>
        <v>2500000000</v>
      </c>
      <c r="N15" s="8">
        <f t="shared" si="6"/>
        <v>5.7947549999999985</v>
      </c>
      <c r="O15">
        <f t="shared" si="7"/>
        <v>7.3344249999999995</v>
      </c>
      <c r="P15" s="8">
        <f t="shared" si="8"/>
        <v>1.539670000000001</v>
      </c>
    </row>
    <row r="16" spans="1:16" x14ac:dyDescent="0.2">
      <c r="A16">
        <v>8</v>
      </c>
      <c r="B16">
        <v>180000</v>
      </c>
      <c r="C16">
        <v>70</v>
      </c>
      <c r="D16">
        <f t="shared" si="0"/>
        <v>1</v>
      </c>
      <c r="E16">
        <f t="shared" si="1"/>
        <v>180000</v>
      </c>
      <c r="F16" s="5">
        <f t="shared" si="2"/>
        <v>32400000000</v>
      </c>
      <c r="G16" s="8">
        <f t="shared" si="3"/>
        <v>68.523641999999995</v>
      </c>
      <c r="J16">
        <v>4</v>
      </c>
      <c r="K16">
        <f t="shared" si="4"/>
        <v>1</v>
      </c>
      <c r="L16">
        <v>55000</v>
      </c>
      <c r="M16">
        <f t="shared" si="5"/>
        <v>3025000000</v>
      </c>
      <c r="N16" s="8">
        <f t="shared" si="6"/>
        <v>6.6862982499999992</v>
      </c>
      <c r="O16">
        <f t="shared" si="7"/>
        <v>8.874654249999999</v>
      </c>
      <c r="P16" s="8">
        <f t="shared" si="8"/>
        <v>2.1883559999999997</v>
      </c>
    </row>
    <row r="17" spans="1:16" x14ac:dyDescent="0.2">
      <c r="A17">
        <v>9</v>
      </c>
      <c r="B17">
        <v>200000</v>
      </c>
      <c r="C17">
        <v>90.66</v>
      </c>
      <c r="D17">
        <f t="shared" si="0"/>
        <v>1</v>
      </c>
      <c r="E17">
        <f t="shared" si="1"/>
        <v>200000</v>
      </c>
      <c r="F17" s="5">
        <f t="shared" si="2"/>
        <v>40000000000</v>
      </c>
      <c r="G17" s="8">
        <f t="shared" si="3"/>
        <v>85.475549999999998</v>
      </c>
      <c r="J17">
        <v>5</v>
      </c>
      <c r="K17">
        <f t="shared" si="4"/>
        <v>1</v>
      </c>
      <c r="L17">
        <v>60000</v>
      </c>
      <c r="M17">
        <f t="shared" si="5"/>
        <v>3600000000</v>
      </c>
      <c r="N17" s="8">
        <f t="shared" si="6"/>
        <v>7.6995299999999984</v>
      </c>
      <c r="O17">
        <f t="shared" si="7"/>
        <v>10.561572</v>
      </c>
      <c r="P17" s="8">
        <f t="shared" si="8"/>
        <v>2.8620420000000015</v>
      </c>
    </row>
    <row r="18" spans="1:16" x14ac:dyDescent="0.2">
      <c r="E18" s="2"/>
      <c r="J18">
        <v>6</v>
      </c>
      <c r="K18">
        <f t="shared" si="4"/>
        <v>1</v>
      </c>
      <c r="L18">
        <v>65000</v>
      </c>
      <c r="M18">
        <f t="shared" si="5"/>
        <v>4225000000</v>
      </c>
      <c r="N18" s="8">
        <f t="shared" si="6"/>
        <v>8.8344502499999997</v>
      </c>
      <c r="O18">
        <f t="shared" si="7"/>
        <v>12.395178249999999</v>
      </c>
      <c r="P18" s="8">
        <f t="shared" si="8"/>
        <v>3.5607279999999992</v>
      </c>
    </row>
    <row r="19" spans="1:16" x14ac:dyDescent="0.2">
      <c r="E19" s="2"/>
      <c r="J19">
        <v>7</v>
      </c>
      <c r="K19">
        <f t="shared" si="4"/>
        <v>1</v>
      </c>
      <c r="L19">
        <v>70000</v>
      </c>
      <c r="M19">
        <f t="shared" si="5"/>
        <v>4900000000</v>
      </c>
      <c r="N19" s="8">
        <f t="shared" si="6"/>
        <v>10.091059</v>
      </c>
      <c r="O19">
        <f t="shared" si="7"/>
        <v>14.375473</v>
      </c>
      <c r="P19" s="8">
        <f t="shared" si="8"/>
        <v>4.2844139999999999</v>
      </c>
    </row>
    <row r="20" spans="1:16" x14ac:dyDescent="0.2">
      <c r="E20" s="2"/>
      <c r="J20">
        <v>8</v>
      </c>
      <c r="K20">
        <f t="shared" si="4"/>
        <v>1</v>
      </c>
      <c r="L20">
        <v>75000</v>
      </c>
      <c r="M20">
        <f t="shared" si="5"/>
        <v>5625000000</v>
      </c>
      <c r="N20" s="8">
        <f t="shared" si="6"/>
        <v>11.469356250000001</v>
      </c>
      <c r="O20">
        <f t="shared" si="7"/>
        <v>16.502456249999998</v>
      </c>
      <c r="P20" s="8">
        <f t="shared" si="8"/>
        <v>5.0330999999999975</v>
      </c>
    </row>
    <row r="21" spans="1:16" ht="20" x14ac:dyDescent="0.2">
      <c r="E21" s="1"/>
      <c r="G21" s="1"/>
      <c r="J21">
        <v>9</v>
      </c>
      <c r="K21">
        <f t="shared" si="4"/>
        <v>1</v>
      </c>
      <c r="L21">
        <v>80000</v>
      </c>
      <c r="M21">
        <f t="shared" si="5"/>
        <v>6400000000</v>
      </c>
      <c r="N21" s="8">
        <f t="shared" si="6"/>
        <v>12.969342000000001</v>
      </c>
      <c r="O21">
        <f t="shared" si="7"/>
        <v>18.776128</v>
      </c>
      <c r="P21" s="8">
        <f t="shared" si="8"/>
        <v>5.8067859999999989</v>
      </c>
    </row>
    <row r="22" spans="1:16" ht="20" x14ac:dyDescent="0.2">
      <c r="E22" s="1"/>
      <c r="G22" s="1"/>
      <c r="J22">
        <v>10</v>
      </c>
      <c r="K22">
        <f t="shared" si="4"/>
        <v>1</v>
      </c>
      <c r="L22">
        <v>85000</v>
      </c>
      <c r="M22">
        <f t="shared" si="5"/>
        <v>7225000000</v>
      </c>
      <c r="N22" s="8">
        <f t="shared" si="6"/>
        <v>14.591016249999999</v>
      </c>
      <c r="O22">
        <f t="shared" si="7"/>
        <v>21.196488249999998</v>
      </c>
      <c r="P22" s="8">
        <f t="shared" si="8"/>
        <v>6.6054719999999989</v>
      </c>
    </row>
    <row r="23" spans="1:16" ht="20" x14ac:dyDescent="0.2">
      <c r="E23" s="1"/>
      <c r="G23" s="2"/>
      <c r="J23">
        <v>11</v>
      </c>
      <c r="K23">
        <f t="shared" si="4"/>
        <v>1</v>
      </c>
      <c r="L23">
        <v>90000</v>
      </c>
      <c r="M23">
        <f t="shared" si="5"/>
        <v>8100000000</v>
      </c>
      <c r="N23" s="8">
        <f t="shared" si="6"/>
        <v>16.334378999999998</v>
      </c>
      <c r="O23">
        <f t="shared" si="7"/>
        <v>23.763536999999999</v>
      </c>
      <c r="P23" s="8">
        <f t="shared" si="8"/>
        <v>7.429158000000001</v>
      </c>
    </row>
    <row r="24" spans="1:16" ht="20" x14ac:dyDescent="0.2">
      <c r="E24" s="1"/>
      <c r="G24" s="2"/>
      <c r="J24">
        <v>12</v>
      </c>
      <c r="K24">
        <f t="shared" si="4"/>
        <v>1</v>
      </c>
      <c r="L24">
        <v>95000</v>
      </c>
      <c r="M24">
        <f t="shared" si="5"/>
        <v>9025000000</v>
      </c>
      <c r="N24" s="8">
        <f t="shared" si="6"/>
        <v>18.199430249999999</v>
      </c>
      <c r="O24">
        <f t="shared" si="7"/>
        <v>26.477274250000001</v>
      </c>
      <c r="P24" s="8">
        <f t="shared" si="8"/>
        <v>8.2778440000000018</v>
      </c>
    </row>
    <row r="25" spans="1:16" ht="20" x14ac:dyDescent="0.2">
      <c r="E25" s="1"/>
      <c r="G25" s="2"/>
      <c r="J25">
        <v>13</v>
      </c>
      <c r="K25">
        <f t="shared" si="4"/>
        <v>1</v>
      </c>
      <c r="L25">
        <v>100000</v>
      </c>
      <c r="M25">
        <f t="shared" si="5"/>
        <v>10000000000</v>
      </c>
      <c r="N25" s="8">
        <f t="shared" si="6"/>
        <v>20.186169999999997</v>
      </c>
      <c r="O25">
        <f t="shared" si="7"/>
        <v>29.337699999999998</v>
      </c>
      <c r="P25" s="8">
        <f t="shared" si="8"/>
        <v>9.1515300000000011</v>
      </c>
    </row>
    <row r="26" spans="1:16" ht="20" x14ac:dyDescent="0.2">
      <c r="E26" s="1"/>
      <c r="G26" s="1"/>
      <c r="J26">
        <v>14</v>
      </c>
      <c r="K26">
        <f t="shared" si="4"/>
        <v>1</v>
      </c>
      <c r="L26">
        <v>105000</v>
      </c>
      <c r="M26">
        <f t="shared" si="5"/>
        <v>11025000000</v>
      </c>
      <c r="N26" s="8">
        <f t="shared" si="6"/>
        <v>22.29459825</v>
      </c>
      <c r="O26">
        <f t="shared" si="7"/>
        <v>32.344814249999999</v>
      </c>
      <c r="P26" s="8">
        <f t="shared" si="8"/>
        <v>10.050215999999999</v>
      </c>
    </row>
    <row r="27" spans="1:16" ht="20" x14ac:dyDescent="0.2">
      <c r="E27" s="1"/>
      <c r="G27" s="1"/>
      <c r="J27">
        <v>15</v>
      </c>
      <c r="K27">
        <f t="shared" si="4"/>
        <v>1</v>
      </c>
      <c r="L27">
        <v>110000</v>
      </c>
      <c r="M27">
        <f t="shared" si="5"/>
        <v>12100000000</v>
      </c>
      <c r="N27" s="8">
        <f t="shared" si="6"/>
        <v>24.524714999999997</v>
      </c>
      <c r="O27">
        <f t="shared" si="7"/>
        <v>35.498616999999996</v>
      </c>
      <c r="P27" s="8">
        <f t="shared" si="8"/>
        <v>10.973901999999999</v>
      </c>
    </row>
    <row r="28" spans="1:16" ht="20" x14ac:dyDescent="0.2">
      <c r="E28" s="1"/>
      <c r="G28" s="1"/>
      <c r="J28">
        <v>16</v>
      </c>
      <c r="K28">
        <f t="shared" si="4"/>
        <v>1</v>
      </c>
      <c r="L28">
        <v>115000</v>
      </c>
      <c r="M28">
        <f t="shared" si="5"/>
        <v>13225000000</v>
      </c>
      <c r="N28" s="8">
        <f t="shared" si="6"/>
        <v>26.876520249999999</v>
      </c>
      <c r="O28">
        <f t="shared" si="7"/>
        <v>38.799108249999996</v>
      </c>
      <c r="P28" s="8">
        <f t="shared" si="8"/>
        <v>11.922587999999998</v>
      </c>
    </row>
    <row r="29" spans="1:16" ht="20" x14ac:dyDescent="0.2">
      <c r="E29" s="1"/>
      <c r="G29" s="1"/>
      <c r="J29">
        <v>17</v>
      </c>
      <c r="K29">
        <f t="shared" si="4"/>
        <v>1</v>
      </c>
      <c r="L29">
        <v>120000</v>
      </c>
      <c r="M29">
        <f t="shared" si="5"/>
        <v>14400000000</v>
      </c>
      <c r="N29" s="8">
        <f t="shared" si="6"/>
        <v>29.350013999999994</v>
      </c>
      <c r="O29">
        <f t="shared" si="7"/>
        <v>42.246288</v>
      </c>
      <c r="P29" s="8">
        <f t="shared" si="8"/>
        <v>12.896274000000005</v>
      </c>
    </row>
    <row r="30" spans="1:16" ht="20" x14ac:dyDescent="0.2">
      <c r="E30" s="1"/>
      <c r="G30" s="1"/>
      <c r="J30">
        <v>18</v>
      </c>
      <c r="K30">
        <f t="shared" si="4"/>
        <v>1</v>
      </c>
      <c r="L30">
        <v>125000</v>
      </c>
      <c r="M30">
        <f t="shared" si="5"/>
        <v>15625000000</v>
      </c>
      <c r="N30" s="8">
        <f t="shared" si="6"/>
        <v>31.945196249999999</v>
      </c>
      <c r="O30">
        <f t="shared" si="7"/>
        <v>45.84015625</v>
      </c>
      <c r="P30" s="8">
        <f t="shared" si="8"/>
        <v>13.894960000000001</v>
      </c>
    </row>
    <row r="31" spans="1:16" ht="20" x14ac:dyDescent="0.2">
      <c r="E31" s="1"/>
      <c r="G31" s="1"/>
      <c r="J31">
        <v>19</v>
      </c>
      <c r="K31">
        <f t="shared" si="4"/>
        <v>1</v>
      </c>
      <c r="L31">
        <v>130000</v>
      </c>
      <c r="M31">
        <f t="shared" si="5"/>
        <v>16900000000</v>
      </c>
      <c r="N31" s="8">
        <f t="shared" si="6"/>
        <v>34.662067</v>
      </c>
      <c r="O31">
        <f t="shared" si="7"/>
        <v>49.580712999999996</v>
      </c>
      <c r="P31" s="8">
        <f t="shared" si="8"/>
        <v>14.918645999999995</v>
      </c>
    </row>
    <row r="32" spans="1:16" ht="20" x14ac:dyDescent="0.2">
      <c r="E32" s="1"/>
      <c r="G32" s="1"/>
      <c r="J32">
        <v>20</v>
      </c>
      <c r="K32">
        <f t="shared" si="4"/>
        <v>1</v>
      </c>
      <c r="L32">
        <v>135000</v>
      </c>
      <c r="M32">
        <f t="shared" si="5"/>
        <v>18225000000</v>
      </c>
      <c r="N32" s="8">
        <f t="shared" si="6"/>
        <v>37.500626249999996</v>
      </c>
      <c r="O32">
        <f t="shared" si="7"/>
        <v>53.467958249999995</v>
      </c>
      <c r="P32" s="8">
        <f t="shared" si="8"/>
        <v>15.967331999999999</v>
      </c>
    </row>
    <row r="33" spans="5:16" ht="20" x14ac:dyDescent="0.2">
      <c r="E33" s="1"/>
      <c r="G33" s="1"/>
      <c r="J33">
        <v>21</v>
      </c>
      <c r="K33">
        <f t="shared" si="4"/>
        <v>1</v>
      </c>
      <c r="L33">
        <v>140000</v>
      </c>
      <c r="M33">
        <f t="shared" si="5"/>
        <v>19600000000</v>
      </c>
      <c r="N33" s="8">
        <f t="shared" si="6"/>
        <v>40.460873999999997</v>
      </c>
      <c r="O33">
        <f t="shared" si="7"/>
        <v>57.501891999999998</v>
      </c>
      <c r="P33" s="8">
        <f t="shared" si="8"/>
        <v>17.041018000000001</v>
      </c>
    </row>
    <row r="34" spans="5:16" ht="20" x14ac:dyDescent="0.2">
      <c r="G34" s="1"/>
      <c r="J34">
        <v>22</v>
      </c>
      <c r="K34">
        <f t="shared" si="4"/>
        <v>1</v>
      </c>
      <c r="L34">
        <v>145000</v>
      </c>
      <c r="M34">
        <f t="shared" si="5"/>
        <v>21025000000</v>
      </c>
      <c r="N34" s="8">
        <f t="shared" si="6"/>
        <v>43.542810249999995</v>
      </c>
      <c r="O34">
        <f t="shared" si="7"/>
        <v>61.682514249999997</v>
      </c>
      <c r="P34" s="8">
        <f t="shared" si="8"/>
        <v>18.139704000000002</v>
      </c>
    </row>
    <row r="35" spans="5:16" ht="20" x14ac:dyDescent="0.2">
      <c r="G35" s="1"/>
      <c r="J35">
        <v>23</v>
      </c>
      <c r="K35">
        <f t="shared" si="4"/>
        <v>1</v>
      </c>
      <c r="L35">
        <v>150000</v>
      </c>
      <c r="M35">
        <f t="shared" si="5"/>
        <v>22500000000</v>
      </c>
      <c r="N35" s="8">
        <f t="shared" si="6"/>
        <v>46.746434999999998</v>
      </c>
      <c r="O35">
        <f t="shared" si="7"/>
        <v>66.009824999999992</v>
      </c>
      <c r="P35" s="8">
        <f t="shared" si="8"/>
        <v>19.263389999999994</v>
      </c>
    </row>
    <row r="36" spans="5:16" ht="20" x14ac:dyDescent="0.2">
      <c r="G36" s="1"/>
      <c r="J36">
        <v>24</v>
      </c>
      <c r="K36">
        <f t="shared" si="4"/>
        <v>1</v>
      </c>
      <c r="L36">
        <v>155000</v>
      </c>
      <c r="M36">
        <f t="shared" si="5"/>
        <v>24025000000</v>
      </c>
      <c r="N36" s="8">
        <f t="shared" si="6"/>
        <v>50.071748249999999</v>
      </c>
      <c r="O36">
        <f t="shared" si="7"/>
        <v>70.483824249999998</v>
      </c>
      <c r="P36" s="8">
        <f t="shared" si="8"/>
        <v>20.412075999999999</v>
      </c>
    </row>
    <row r="37" spans="5:16" ht="20" x14ac:dyDescent="0.2">
      <c r="G37" s="1"/>
      <c r="J37">
        <v>25</v>
      </c>
      <c r="K37">
        <f t="shared" si="4"/>
        <v>1</v>
      </c>
      <c r="L37">
        <v>160000</v>
      </c>
      <c r="M37">
        <f t="shared" si="5"/>
        <v>25600000000</v>
      </c>
      <c r="N37" s="8">
        <f t="shared" si="6"/>
        <v>53.518750000000004</v>
      </c>
      <c r="O37">
        <f t="shared" si="7"/>
        <v>75.104512</v>
      </c>
      <c r="P37" s="8">
        <f t="shared" si="8"/>
        <v>21.585761999999995</v>
      </c>
    </row>
    <row r="38" spans="5:16" ht="20" x14ac:dyDescent="0.2">
      <c r="G38" s="1"/>
      <c r="J38">
        <v>26</v>
      </c>
      <c r="K38">
        <f t="shared" si="4"/>
        <v>1</v>
      </c>
      <c r="L38">
        <v>165000</v>
      </c>
      <c r="M38">
        <f t="shared" si="5"/>
        <v>27225000000</v>
      </c>
      <c r="N38" s="8">
        <f t="shared" si="6"/>
        <v>57.08744025</v>
      </c>
      <c r="O38">
        <f t="shared" si="7"/>
        <v>79.871888249999998</v>
      </c>
      <c r="P38" s="8">
        <f t="shared" si="8"/>
        <v>22.784447999999998</v>
      </c>
    </row>
    <row r="39" spans="5:16" x14ac:dyDescent="0.2">
      <c r="J39">
        <v>27</v>
      </c>
      <c r="K39">
        <f t="shared" si="4"/>
        <v>1</v>
      </c>
      <c r="L39">
        <v>170000</v>
      </c>
      <c r="M39">
        <f t="shared" si="5"/>
        <v>28900000000</v>
      </c>
      <c r="N39" s="8">
        <f t="shared" si="6"/>
        <v>60.777819000000001</v>
      </c>
      <c r="O39">
        <f t="shared" si="7"/>
        <v>84.785952999999992</v>
      </c>
      <c r="P39" s="8">
        <f t="shared" si="8"/>
        <v>24.008133999999991</v>
      </c>
    </row>
    <row r="40" spans="5:16" x14ac:dyDescent="0.2">
      <c r="J40">
        <v>28</v>
      </c>
      <c r="K40">
        <f t="shared" si="4"/>
        <v>1</v>
      </c>
      <c r="L40">
        <v>175000</v>
      </c>
      <c r="M40">
        <f t="shared" si="5"/>
        <v>30625000000</v>
      </c>
      <c r="N40" s="8">
        <f t="shared" si="6"/>
        <v>64.589886249999992</v>
      </c>
      <c r="O40">
        <f t="shared" si="7"/>
        <v>89.846706249999997</v>
      </c>
      <c r="P40" s="8">
        <f t="shared" si="8"/>
        <v>25.256820000000005</v>
      </c>
    </row>
    <row r="41" spans="5:16" x14ac:dyDescent="0.2">
      <c r="J41">
        <v>29</v>
      </c>
      <c r="K41">
        <f t="shared" si="4"/>
        <v>1</v>
      </c>
      <c r="L41">
        <v>180000</v>
      </c>
      <c r="M41">
        <f t="shared" si="5"/>
        <v>32400000000</v>
      </c>
      <c r="N41" s="8">
        <f t="shared" si="6"/>
        <v>68.523641999999995</v>
      </c>
      <c r="O41">
        <f t="shared" si="7"/>
        <v>95.054147999999998</v>
      </c>
      <c r="P41" s="8">
        <f t="shared" si="8"/>
        <v>26.530506000000003</v>
      </c>
    </row>
    <row r="42" spans="5:16" x14ac:dyDescent="0.2">
      <c r="J42">
        <v>30</v>
      </c>
      <c r="K42">
        <f t="shared" si="4"/>
        <v>1</v>
      </c>
      <c r="L42">
        <v>185000</v>
      </c>
      <c r="M42">
        <f t="shared" si="5"/>
        <v>34225000000</v>
      </c>
      <c r="N42" s="8">
        <f t="shared" si="6"/>
        <v>72.579086250000003</v>
      </c>
      <c r="O42">
        <f t="shared" si="7"/>
        <v>100.40827825</v>
      </c>
      <c r="P42" s="8">
        <f t="shared" si="8"/>
        <v>27.829191999999992</v>
      </c>
    </row>
    <row r="43" spans="5:16" x14ac:dyDescent="0.2">
      <c r="J43">
        <v>31</v>
      </c>
      <c r="K43">
        <f t="shared" si="4"/>
        <v>1</v>
      </c>
      <c r="L43">
        <v>190000</v>
      </c>
      <c r="M43">
        <f t="shared" si="5"/>
        <v>36100000000</v>
      </c>
      <c r="N43" s="8">
        <f t="shared" si="6"/>
        <v>76.756219000000016</v>
      </c>
      <c r="O43">
        <f t="shared" si="7"/>
        <v>105.909097</v>
      </c>
      <c r="P43" s="8">
        <f t="shared" si="8"/>
        <v>29.152877999999987</v>
      </c>
    </row>
    <row r="44" spans="5:16" x14ac:dyDescent="0.2">
      <c r="J44">
        <v>32</v>
      </c>
      <c r="K44">
        <f t="shared" si="4"/>
        <v>1</v>
      </c>
      <c r="L44">
        <v>195000</v>
      </c>
      <c r="M44">
        <f t="shared" si="5"/>
        <v>38025000000</v>
      </c>
      <c r="N44" s="8">
        <f t="shared" si="6"/>
        <v>81.055040250000005</v>
      </c>
      <c r="O44">
        <f t="shared" si="7"/>
        <v>111.55660424999999</v>
      </c>
      <c r="P44" s="8">
        <f t="shared" si="8"/>
        <v>30.501563999999988</v>
      </c>
    </row>
    <row r="45" spans="5:16" x14ac:dyDescent="0.2">
      <c r="J45">
        <v>33</v>
      </c>
      <c r="K45">
        <f t="shared" si="4"/>
        <v>1</v>
      </c>
      <c r="L45">
        <v>200000</v>
      </c>
      <c r="M45">
        <f t="shared" si="5"/>
        <v>40000000000</v>
      </c>
      <c r="N45" s="8">
        <f t="shared" si="6"/>
        <v>85.475549999999998</v>
      </c>
      <c r="O45">
        <f t="shared" si="7"/>
        <v>117.35079999999999</v>
      </c>
      <c r="P45" s="8">
        <f t="shared" si="8"/>
        <v>31.875249999999994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PerezSaavedra, Ismael</dc:creator>
  <cp:keywords/>
  <dc:description/>
  <cp:lastModifiedBy>PerezSaavedra, Ismael</cp:lastModifiedBy>
  <cp:revision/>
  <dcterms:created xsi:type="dcterms:W3CDTF">2023-10-23T01:43:14Z</dcterms:created>
  <dcterms:modified xsi:type="dcterms:W3CDTF">2023-10-23T02:54:55Z</dcterms:modified>
  <cp:category/>
  <cp:contentStatus/>
</cp:coreProperties>
</file>